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erazam\"/>
    </mc:Choice>
  </mc:AlternateContent>
  <bookViews>
    <workbookView xWindow="0" yWindow="0" windowWidth="28800" windowHeight="12300" activeTab="3"/>
  </bookViews>
  <sheets>
    <sheet name="out SM" sheetId="1" r:id="rId1"/>
    <sheet name="in SM" sheetId="2" r:id="rId2"/>
    <sheet name="in TM" sheetId="3" r:id="rId3"/>
    <sheet name="sredno" sheetId="4" r:id="rId4"/>
  </sheets>
  <calcPr calcId="162913"/>
</workbook>
</file>

<file path=xl/calcChain.xml><?xml version="1.0" encoding="utf-8"?>
<calcChain xmlns="http://schemas.openxmlformats.org/spreadsheetml/2006/main">
  <c r="G4" i="4" l="1"/>
  <c r="G18" i="4"/>
  <c r="G17" i="4"/>
  <c r="G16" i="4"/>
  <c r="G15" i="4"/>
  <c r="G14" i="4"/>
  <c r="G12" i="4"/>
  <c r="G11" i="4"/>
  <c r="G10" i="4"/>
  <c r="G9" i="4"/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7" i="1" l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3" i="3" l="1"/>
  <c r="G17" i="2" l="1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F18" i="3" l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F18" i="1"/>
  <c r="I3" i="1" s="1"/>
  <c r="I16" i="2"/>
  <c r="I13" i="2"/>
  <c r="I12" i="2"/>
  <c r="I11" i="2"/>
  <c r="I17" i="2"/>
  <c r="I15" i="2"/>
  <c r="I14" i="2"/>
  <c r="F18" i="2"/>
  <c r="I3" i="2" s="1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I17" i="1" l="1"/>
  <c r="I9" i="1"/>
  <c r="I10" i="1"/>
  <c r="I4" i="1"/>
  <c r="I13" i="1"/>
  <c r="I11" i="1"/>
  <c r="I6" i="1"/>
  <c r="I14" i="1"/>
  <c r="I7" i="1"/>
  <c r="I15" i="1"/>
  <c r="I12" i="1"/>
  <c r="I5" i="1"/>
  <c r="I8" i="1"/>
  <c r="I16" i="1"/>
  <c r="I10" i="2"/>
  <c r="I6" i="2"/>
  <c r="I8" i="2"/>
  <c r="I7" i="2"/>
  <c r="I9" i="2"/>
  <c r="I5" i="2"/>
  <c r="I4" i="2"/>
  <c r="D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B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H18" i="1"/>
  <c r="H17" i="3" l="1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D18" i="2"/>
  <c r="B18" i="2" l="1"/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B18" i="1" l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H18" i="3" l="1"/>
  <c r="E4" i="4" l="1"/>
  <c r="F4" i="4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H18" i="2" l="1"/>
  <c r="I17" i="3" l="1"/>
  <c r="I16" i="3"/>
  <c r="I15" i="3"/>
  <c r="I14" i="3"/>
  <c r="I13" i="3"/>
  <c r="I11" i="3"/>
  <c r="I9" i="3"/>
  <c r="I8" i="3"/>
  <c r="I7" i="3"/>
  <c r="I6" i="3"/>
  <c r="I5" i="3"/>
  <c r="I3" i="3"/>
  <c r="I10" i="3" l="1"/>
  <c r="I4" i="3"/>
  <c r="I12" i="3"/>
</calcChain>
</file>

<file path=xl/sharedStrings.xml><?xml version="1.0" encoding="utf-8"?>
<sst xmlns="http://schemas.openxmlformats.org/spreadsheetml/2006/main" count="103" uniqueCount="31">
  <si>
    <t>ИФ</t>
  </si>
  <si>
    <t>ФФ</t>
  </si>
  <si>
    <t>ФКНФ</t>
  </si>
  <si>
    <t>ФСлФ</t>
  </si>
  <si>
    <t>ЮФ</t>
  </si>
  <si>
    <t>ФП</t>
  </si>
  <si>
    <t>ФЖМК</t>
  </si>
  <si>
    <t>БгФ</t>
  </si>
  <si>
    <t>СтФ</t>
  </si>
  <si>
    <t>ФМИ</t>
  </si>
  <si>
    <t>ФзФ</t>
  </si>
  <si>
    <t>ФХФ</t>
  </si>
  <si>
    <t>БФ</t>
  </si>
  <si>
    <t>ГГФ</t>
  </si>
  <si>
    <t>брой</t>
  </si>
  <si>
    <t>%</t>
  </si>
  <si>
    <t>ТОТАЛ</t>
  </si>
  <si>
    <t>среден %</t>
  </si>
  <si>
    <t>среден брой</t>
  </si>
  <si>
    <t>out SM</t>
  </si>
  <si>
    <t>in SM</t>
  </si>
  <si>
    <t>in TM</t>
  </si>
  <si>
    <t>брой PM</t>
  </si>
  <si>
    <t>факултет</t>
  </si>
  <si>
    <t>2016 - 2017</t>
  </si>
  <si>
    <t>2017 - 2018</t>
  </si>
  <si>
    <t>2018 - 2019</t>
  </si>
  <si>
    <t>ФНОИ</t>
  </si>
  <si>
    <t>КВОТИ</t>
  </si>
  <si>
    <t xml:space="preserve">брой мобилности с цел обучение </t>
  </si>
  <si>
    <t xml:space="preserve">брой мобилности с цел преподаване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</si>
</sst>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9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2" xfId="0" applyFont="1" applyFill="1" applyBorder="1"/>
    <xf numFmtId="0" fontId="1" fillId="0" borderId="1" xfId="0" applyFont="1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6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1" fillId="0" borderId="0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N17" sqref="N17"/>
    </sheetView>
  </sheetViews>
  <sheetFormatPr defaultRowHeight="15" x14ac:dyDescent="0.25"/>
  <cols>
    <col min="1" max="1" width="10.7109375" customWidth="1"/>
    <col min="2" max="2" width="10.28515625" customWidth="1"/>
    <col min="3" max="3" width="15.7109375" customWidth="1"/>
    <col min="4" max="4" width="10.42578125" customWidth="1"/>
    <col min="5" max="5" width="16" customWidth="1"/>
    <col min="6" max="6" width="10.5703125" customWidth="1"/>
    <col min="7" max="7" width="16" customWidth="1"/>
    <col min="8" max="8" width="15.42578125" customWidth="1"/>
    <col min="9" max="9" width="15.5703125" customWidth="1"/>
    <col min="10" max="10" width="18.42578125" customWidth="1"/>
  </cols>
  <sheetData>
    <row r="1" spans="1:11" ht="15" customHeight="1" x14ac:dyDescent="0.25">
      <c r="A1" s="1"/>
      <c r="B1" s="51" t="s">
        <v>24</v>
      </c>
      <c r="C1" s="52"/>
      <c r="D1" s="51" t="s">
        <v>25</v>
      </c>
      <c r="E1" s="52"/>
      <c r="F1" s="53" t="s">
        <v>26</v>
      </c>
      <c r="G1" s="54"/>
      <c r="H1" s="50" t="s">
        <v>16</v>
      </c>
      <c r="I1" s="50"/>
      <c r="J1" s="3"/>
      <c r="K1" s="18"/>
    </row>
    <row r="2" spans="1:11" x14ac:dyDescent="0.25">
      <c r="A2" s="1"/>
      <c r="B2" s="20" t="s">
        <v>14</v>
      </c>
      <c r="C2" s="20" t="s">
        <v>15</v>
      </c>
      <c r="D2" s="9" t="s">
        <v>14</v>
      </c>
      <c r="E2" s="9" t="s">
        <v>15</v>
      </c>
      <c r="F2" s="21" t="s">
        <v>14</v>
      </c>
      <c r="G2" s="21" t="s">
        <v>15</v>
      </c>
      <c r="H2" s="7" t="s">
        <v>18</v>
      </c>
      <c r="I2" s="7" t="s">
        <v>17</v>
      </c>
      <c r="J2" s="3"/>
      <c r="K2" s="18"/>
    </row>
    <row r="3" spans="1:11" x14ac:dyDescent="0.25">
      <c r="A3" s="14" t="s">
        <v>0</v>
      </c>
      <c r="B3" s="4">
        <v>7</v>
      </c>
      <c r="C3" s="30">
        <f>(B3/265)*100</f>
        <v>2.6415094339622645</v>
      </c>
      <c r="D3" s="4">
        <v>31</v>
      </c>
      <c r="E3" s="30">
        <f>(D3/277)*100</f>
        <v>11.191335740072201</v>
      </c>
      <c r="F3" s="38">
        <v>14</v>
      </c>
      <c r="G3" s="30">
        <f>(F3/235)*100</f>
        <v>5.9574468085106389</v>
      </c>
      <c r="H3" s="29">
        <f>(B3+D3+F3)/3</f>
        <v>17.333333333333332</v>
      </c>
      <c r="I3" s="29">
        <f>(C3+E3+G3)/3</f>
        <v>6.5967639941817025</v>
      </c>
      <c r="K3" s="18"/>
    </row>
    <row r="4" spans="1:11" x14ac:dyDescent="0.25">
      <c r="A4" s="14" t="s">
        <v>1</v>
      </c>
      <c r="B4" s="4">
        <v>47</v>
      </c>
      <c r="C4" s="30">
        <f t="shared" ref="C4:C17" si="0">(B4/265)*100</f>
        <v>17.735849056603772</v>
      </c>
      <c r="D4" s="4">
        <v>24</v>
      </c>
      <c r="E4" s="30">
        <f t="shared" ref="E4:E17" si="1">(D4/277)*100</f>
        <v>8.6642599277978327</v>
      </c>
      <c r="F4" s="38">
        <v>25</v>
      </c>
      <c r="G4" s="30">
        <f t="shared" ref="G4:G17" si="2">(F4/235)*100</f>
        <v>10.638297872340425</v>
      </c>
      <c r="H4" s="29">
        <f t="shared" ref="H4:H17" si="3">(B4+D4+F4)/3</f>
        <v>32</v>
      </c>
      <c r="I4" s="29">
        <f t="shared" ref="I4:I17" si="4">(C4+E4+G4)/3</f>
        <v>12.34613561891401</v>
      </c>
      <c r="K4" s="18"/>
    </row>
    <row r="5" spans="1:11" x14ac:dyDescent="0.25">
      <c r="A5" s="14" t="s">
        <v>2</v>
      </c>
      <c r="B5" s="4">
        <v>49</v>
      </c>
      <c r="C5" s="30">
        <f t="shared" si="0"/>
        <v>18.490566037735849</v>
      </c>
      <c r="D5" s="4">
        <v>59</v>
      </c>
      <c r="E5" s="30">
        <f t="shared" si="1"/>
        <v>21.299638989169676</v>
      </c>
      <c r="F5" s="38">
        <v>38</v>
      </c>
      <c r="G5" s="30">
        <f t="shared" si="2"/>
        <v>16.170212765957448</v>
      </c>
      <c r="H5" s="29">
        <f t="shared" si="3"/>
        <v>48.666666666666664</v>
      </c>
      <c r="I5" s="29">
        <f t="shared" si="4"/>
        <v>18.65347259762099</v>
      </c>
      <c r="K5" s="18"/>
    </row>
    <row r="6" spans="1:11" x14ac:dyDescent="0.25">
      <c r="A6" s="14" t="s">
        <v>3</v>
      </c>
      <c r="B6" s="4">
        <v>41</v>
      </c>
      <c r="C6" s="30">
        <f t="shared" si="0"/>
        <v>15.471698113207546</v>
      </c>
      <c r="D6" s="4">
        <v>21</v>
      </c>
      <c r="E6" s="30">
        <f t="shared" si="1"/>
        <v>7.5812274368231041</v>
      </c>
      <c r="F6" s="38">
        <v>19</v>
      </c>
      <c r="G6" s="30">
        <f t="shared" si="2"/>
        <v>8.085106382978724</v>
      </c>
      <c r="H6" s="29">
        <f t="shared" si="3"/>
        <v>27</v>
      </c>
      <c r="I6" s="29">
        <f t="shared" si="4"/>
        <v>10.379343977669791</v>
      </c>
      <c r="K6" s="18"/>
    </row>
    <row r="7" spans="1:11" x14ac:dyDescent="0.25">
      <c r="A7" s="14" t="s">
        <v>4</v>
      </c>
      <c r="B7" s="4">
        <v>58</v>
      </c>
      <c r="C7" s="30">
        <f t="shared" si="0"/>
        <v>21.886792452830189</v>
      </c>
      <c r="D7" s="4">
        <v>58</v>
      </c>
      <c r="E7" s="30">
        <f t="shared" si="1"/>
        <v>20.938628158844764</v>
      </c>
      <c r="F7" s="38">
        <v>46</v>
      </c>
      <c r="G7" s="30">
        <f t="shared" si="2"/>
        <v>19.574468085106382</v>
      </c>
      <c r="H7" s="29">
        <f t="shared" si="3"/>
        <v>54</v>
      </c>
      <c r="I7" s="29">
        <f t="shared" si="4"/>
        <v>20.799962898927113</v>
      </c>
      <c r="K7" s="18"/>
    </row>
    <row r="8" spans="1:11" x14ac:dyDescent="0.25">
      <c r="A8" s="14" t="s">
        <v>5</v>
      </c>
      <c r="B8" s="4">
        <v>0</v>
      </c>
      <c r="C8" s="30">
        <f t="shared" si="0"/>
        <v>0</v>
      </c>
      <c r="D8" s="4">
        <v>7</v>
      </c>
      <c r="E8" s="30">
        <f t="shared" si="1"/>
        <v>2.5270758122743682</v>
      </c>
      <c r="F8" s="38">
        <v>0</v>
      </c>
      <c r="G8" s="30">
        <f t="shared" si="2"/>
        <v>0</v>
      </c>
      <c r="H8" s="29">
        <f t="shared" si="3"/>
        <v>2.3333333333333335</v>
      </c>
      <c r="I8" s="29">
        <f t="shared" si="4"/>
        <v>0.84235860409145602</v>
      </c>
      <c r="K8" s="18"/>
    </row>
    <row r="9" spans="1:11" x14ac:dyDescent="0.25">
      <c r="A9" s="14" t="s">
        <v>27</v>
      </c>
      <c r="B9" s="4">
        <v>0</v>
      </c>
      <c r="C9" s="30">
        <f t="shared" si="0"/>
        <v>0</v>
      </c>
      <c r="D9" s="4">
        <v>0</v>
      </c>
      <c r="E9" s="30">
        <f t="shared" si="1"/>
        <v>0</v>
      </c>
      <c r="F9" s="38">
        <v>3</v>
      </c>
      <c r="G9" s="30">
        <f t="shared" si="2"/>
        <v>1.2765957446808509</v>
      </c>
      <c r="H9" s="29">
        <f t="shared" si="3"/>
        <v>1</v>
      </c>
      <c r="I9" s="29">
        <f t="shared" si="4"/>
        <v>0.42553191489361697</v>
      </c>
      <c r="K9" s="18"/>
    </row>
    <row r="10" spans="1:11" x14ac:dyDescent="0.25">
      <c r="A10" s="14" t="s">
        <v>6</v>
      </c>
      <c r="B10" s="4">
        <v>11</v>
      </c>
      <c r="C10" s="30">
        <f t="shared" si="0"/>
        <v>4.1509433962264151</v>
      </c>
      <c r="D10" s="4">
        <v>23</v>
      </c>
      <c r="E10" s="30">
        <f t="shared" si="1"/>
        <v>8.3032490974729249</v>
      </c>
      <c r="F10" s="38">
        <v>23</v>
      </c>
      <c r="G10" s="30">
        <f t="shared" si="2"/>
        <v>9.787234042553191</v>
      </c>
      <c r="H10" s="29">
        <f t="shared" si="3"/>
        <v>19</v>
      </c>
      <c r="I10" s="29">
        <f t="shared" si="4"/>
        <v>7.4138088454175106</v>
      </c>
      <c r="K10" s="18"/>
    </row>
    <row r="11" spans="1:11" x14ac:dyDescent="0.25">
      <c r="A11" s="14" t="s">
        <v>7</v>
      </c>
      <c r="B11" s="4">
        <v>0</v>
      </c>
      <c r="C11" s="30">
        <f t="shared" si="0"/>
        <v>0</v>
      </c>
      <c r="D11" s="4">
        <v>2</v>
      </c>
      <c r="E11" s="30">
        <f t="shared" si="1"/>
        <v>0.72202166064981954</v>
      </c>
      <c r="F11" s="38">
        <v>6</v>
      </c>
      <c r="G11" s="30">
        <f t="shared" si="2"/>
        <v>2.5531914893617018</v>
      </c>
      <c r="H11" s="29">
        <f t="shared" si="3"/>
        <v>2.6666666666666665</v>
      </c>
      <c r="I11" s="29">
        <f t="shared" si="4"/>
        <v>1.0917377166705071</v>
      </c>
      <c r="K11" s="18"/>
    </row>
    <row r="12" spans="1:11" x14ac:dyDescent="0.25">
      <c r="A12" s="14" t="s">
        <v>8</v>
      </c>
      <c r="B12" s="4">
        <v>23</v>
      </c>
      <c r="C12" s="30">
        <f t="shared" si="0"/>
        <v>8.6792452830188669</v>
      </c>
      <c r="D12" s="4">
        <v>30</v>
      </c>
      <c r="E12" s="30">
        <f t="shared" si="1"/>
        <v>10.830324909747292</v>
      </c>
      <c r="F12" s="38">
        <v>35</v>
      </c>
      <c r="G12" s="30">
        <f t="shared" si="2"/>
        <v>14.893617021276595</v>
      </c>
      <c r="H12" s="29">
        <f t="shared" si="3"/>
        <v>29.333333333333332</v>
      </c>
      <c r="I12" s="29">
        <f t="shared" si="4"/>
        <v>11.467729071347584</v>
      </c>
      <c r="K12" s="18"/>
    </row>
    <row r="13" spans="1:11" x14ac:dyDescent="0.25">
      <c r="A13" s="14" t="s">
        <v>9</v>
      </c>
      <c r="B13" s="4">
        <v>14</v>
      </c>
      <c r="C13" s="30">
        <f t="shared" si="0"/>
        <v>5.2830188679245289</v>
      </c>
      <c r="D13" s="4">
        <v>15</v>
      </c>
      <c r="E13" s="30">
        <f t="shared" si="1"/>
        <v>5.4151624548736459</v>
      </c>
      <c r="F13" s="38">
        <v>8</v>
      </c>
      <c r="G13" s="30">
        <f t="shared" si="2"/>
        <v>3.4042553191489362</v>
      </c>
      <c r="H13" s="29">
        <f t="shared" si="3"/>
        <v>12.333333333333334</v>
      </c>
      <c r="I13" s="29">
        <f t="shared" si="4"/>
        <v>4.7008122139823696</v>
      </c>
      <c r="K13" s="18"/>
    </row>
    <row r="14" spans="1:11" x14ac:dyDescent="0.25">
      <c r="A14" s="14" t="s">
        <v>10</v>
      </c>
      <c r="B14" s="4">
        <v>1</v>
      </c>
      <c r="C14" s="30">
        <f t="shared" si="0"/>
        <v>0.37735849056603776</v>
      </c>
      <c r="D14" s="4">
        <v>2</v>
      </c>
      <c r="E14" s="30">
        <f t="shared" si="1"/>
        <v>0.72202166064981954</v>
      </c>
      <c r="F14" s="38">
        <v>6</v>
      </c>
      <c r="G14" s="30">
        <f t="shared" si="2"/>
        <v>2.5531914893617018</v>
      </c>
      <c r="H14" s="29">
        <f t="shared" si="3"/>
        <v>3</v>
      </c>
      <c r="I14" s="29">
        <f t="shared" si="4"/>
        <v>1.2175238801925197</v>
      </c>
      <c r="K14" s="18"/>
    </row>
    <row r="15" spans="1:11" x14ac:dyDescent="0.25">
      <c r="A15" s="14" t="s">
        <v>11</v>
      </c>
      <c r="B15" s="4">
        <v>2</v>
      </c>
      <c r="C15" s="30">
        <f t="shared" si="0"/>
        <v>0.75471698113207553</v>
      </c>
      <c r="D15" s="4">
        <v>0</v>
      </c>
      <c r="E15" s="30">
        <f t="shared" si="1"/>
        <v>0</v>
      </c>
      <c r="F15" s="38">
        <v>3</v>
      </c>
      <c r="G15" s="30">
        <f t="shared" si="2"/>
        <v>1.2765957446808509</v>
      </c>
      <c r="H15" s="29">
        <f t="shared" si="3"/>
        <v>1.6666666666666667</v>
      </c>
      <c r="I15" s="29">
        <f t="shared" si="4"/>
        <v>0.67710424193764218</v>
      </c>
      <c r="K15" s="18"/>
    </row>
    <row r="16" spans="1:11" x14ac:dyDescent="0.25">
      <c r="A16" s="14" t="s">
        <v>12</v>
      </c>
      <c r="B16" s="4">
        <v>9</v>
      </c>
      <c r="C16" s="30">
        <f t="shared" si="0"/>
        <v>3.3962264150943398</v>
      </c>
      <c r="D16" s="4">
        <v>4</v>
      </c>
      <c r="E16" s="30">
        <f t="shared" si="1"/>
        <v>1.4440433212996391</v>
      </c>
      <c r="F16" s="38">
        <v>4</v>
      </c>
      <c r="G16" s="30">
        <f t="shared" si="2"/>
        <v>1.7021276595744681</v>
      </c>
      <c r="H16" s="29">
        <f t="shared" si="3"/>
        <v>5.666666666666667</v>
      </c>
      <c r="I16" s="29">
        <f t="shared" si="4"/>
        <v>2.1807991319894824</v>
      </c>
      <c r="K16" s="18"/>
    </row>
    <row r="17" spans="1:13" x14ac:dyDescent="0.25">
      <c r="A17" s="14" t="s">
        <v>13</v>
      </c>
      <c r="B17" s="4">
        <v>3</v>
      </c>
      <c r="C17" s="30">
        <f t="shared" si="0"/>
        <v>1.1320754716981132</v>
      </c>
      <c r="D17" s="4">
        <v>1</v>
      </c>
      <c r="E17" s="30">
        <f t="shared" si="1"/>
        <v>0.36101083032490977</v>
      </c>
      <c r="F17" s="38">
        <v>5</v>
      </c>
      <c r="G17" s="30">
        <f t="shared" si="2"/>
        <v>2.1276595744680851</v>
      </c>
      <c r="H17" s="29">
        <f t="shared" si="3"/>
        <v>3</v>
      </c>
      <c r="I17" s="29">
        <f t="shared" si="4"/>
        <v>1.2069152921637027</v>
      </c>
      <c r="K17" s="18"/>
    </row>
    <row r="18" spans="1:13" x14ac:dyDescent="0.25">
      <c r="B18" s="4">
        <f>SUM(B3:B17)</f>
        <v>265</v>
      </c>
      <c r="C18" s="10"/>
      <c r="D18" s="4">
        <v>277</v>
      </c>
      <c r="E18" s="10"/>
      <c r="F18" s="39">
        <f>SUM(F3:F17)</f>
        <v>235</v>
      </c>
      <c r="G18" s="41"/>
      <c r="H18" s="29">
        <f>SUM(H3:H17)</f>
        <v>259</v>
      </c>
      <c r="I18" s="37"/>
      <c r="K18" s="18"/>
    </row>
    <row r="19" spans="1:13" x14ac:dyDescent="0.25">
      <c r="K19" s="19"/>
      <c r="M19" s="6"/>
    </row>
    <row r="20" spans="1:13" x14ac:dyDescent="0.25">
      <c r="K20" s="19"/>
    </row>
    <row r="21" spans="1:13" x14ac:dyDescent="0.25">
      <c r="K21" s="19"/>
      <c r="L21" s="2"/>
    </row>
    <row r="22" spans="1:13" x14ac:dyDescent="0.25">
      <c r="K22" s="19"/>
      <c r="L22" s="2"/>
    </row>
    <row r="23" spans="1:13" x14ac:dyDescent="0.25">
      <c r="K23" s="19"/>
      <c r="L23" s="2"/>
    </row>
    <row r="24" spans="1:13" x14ac:dyDescent="0.25">
      <c r="K24" s="19"/>
      <c r="L24" s="2"/>
    </row>
  </sheetData>
  <mergeCells count="4">
    <mergeCell ref="H1:I1"/>
    <mergeCell ref="D1:E1"/>
    <mergeCell ref="B1:C1"/>
    <mergeCell ref="F1:G1"/>
  </mergeCells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H1" sqref="H1:I17"/>
    </sheetView>
  </sheetViews>
  <sheetFormatPr defaultRowHeight="15" x14ac:dyDescent="0.25"/>
  <cols>
    <col min="1" max="1" width="10.7109375" customWidth="1"/>
    <col min="2" max="2" width="10.140625" customWidth="1"/>
    <col min="3" max="3" width="15.85546875" customWidth="1"/>
    <col min="4" max="4" width="10.42578125" customWidth="1"/>
    <col min="5" max="5" width="15.42578125" customWidth="1"/>
    <col min="6" max="6" width="10" customWidth="1"/>
    <col min="7" max="7" width="19.7109375" customWidth="1"/>
    <col min="8" max="8" width="15.5703125" customWidth="1"/>
    <col min="9" max="9" width="15.28515625" customWidth="1"/>
    <col min="11" max="11" width="13" customWidth="1"/>
  </cols>
  <sheetData>
    <row r="1" spans="1:10" ht="15" customHeight="1" x14ac:dyDescent="0.25">
      <c r="A1" s="1"/>
      <c r="B1" s="51" t="s">
        <v>24</v>
      </c>
      <c r="C1" s="52"/>
      <c r="D1" s="55" t="s">
        <v>25</v>
      </c>
      <c r="E1" s="56"/>
      <c r="F1" s="51" t="s">
        <v>26</v>
      </c>
      <c r="G1" s="52"/>
      <c r="H1" s="50" t="s">
        <v>16</v>
      </c>
      <c r="I1" s="50"/>
      <c r="J1" s="3"/>
    </row>
    <row r="2" spans="1:10" x14ac:dyDescent="0.25">
      <c r="A2" s="1"/>
      <c r="B2" s="21" t="s">
        <v>14</v>
      </c>
      <c r="C2" s="21" t="s">
        <v>15</v>
      </c>
      <c r="D2" s="22" t="s">
        <v>14</v>
      </c>
      <c r="E2" s="36" t="s">
        <v>15</v>
      </c>
      <c r="F2" s="1"/>
      <c r="G2" s="1"/>
      <c r="H2" s="7" t="s">
        <v>18</v>
      </c>
      <c r="I2" s="7" t="s">
        <v>17</v>
      </c>
      <c r="J2" s="3"/>
    </row>
    <row r="3" spans="1:10" x14ac:dyDescent="0.25">
      <c r="A3" s="14" t="s">
        <v>0</v>
      </c>
      <c r="B3" s="4">
        <v>2</v>
      </c>
      <c r="C3" s="31">
        <f>(B3/161)*100</f>
        <v>1.2422360248447204</v>
      </c>
      <c r="D3" s="27">
        <v>7</v>
      </c>
      <c r="E3" s="32">
        <f>(D3/176)*100</f>
        <v>3.9772727272727271</v>
      </c>
      <c r="F3" s="4">
        <v>3</v>
      </c>
      <c r="G3" s="30">
        <f>(F3/182)*100</f>
        <v>1.6483516483516485</v>
      </c>
      <c r="H3" s="29">
        <f>(B3+D3+F3)/3</f>
        <v>4</v>
      </c>
      <c r="I3" s="49">
        <f>(C3+E3+G3)/3</f>
        <v>2.2892868001563653</v>
      </c>
      <c r="J3" s="3"/>
    </row>
    <row r="4" spans="1:10" x14ac:dyDescent="0.25">
      <c r="A4" s="14" t="s">
        <v>1</v>
      </c>
      <c r="B4" s="4">
        <v>35</v>
      </c>
      <c r="C4" s="31">
        <f t="shared" ref="C4:C17" si="0">(B4/161)*100</f>
        <v>21.739130434782609</v>
      </c>
      <c r="D4" s="27">
        <v>31</v>
      </c>
      <c r="E4" s="32">
        <f t="shared" ref="E4:E17" si="1">(D4/176)*100</f>
        <v>17.613636363636363</v>
      </c>
      <c r="F4" s="4">
        <v>31</v>
      </c>
      <c r="G4" s="30">
        <f t="shared" ref="G4:G17" si="2">(F4/182)*100</f>
        <v>17.032967032967033</v>
      </c>
      <c r="H4" s="29">
        <f t="shared" ref="H4:H17" si="3">(B4+D4+F4)/3</f>
        <v>32.333333333333336</v>
      </c>
      <c r="I4" s="49">
        <f t="shared" ref="I4:I17" si="4">(C4+E4+G4)/3</f>
        <v>18.795244610462003</v>
      </c>
      <c r="J4" s="3"/>
    </row>
    <row r="5" spans="1:10" x14ac:dyDescent="0.25">
      <c r="A5" s="14" t="s">
        <v>2</v>
      </c>
      <c r="B5" s="4">
        <v>8</v>
      </c>
      <c r="C5" s="31">
        <f t="shared" si="0"/>
        <v>4.9689440993788816</v>
      </c>
      <c r="D5" s="27">
        <v>13</v>
      </c>
      <c r="E5" s="32">
        <f t="shared" si="1"/>
        <v>7.3863636363636367</v>
      </c>
      <c r="F5" s="4">
        <v>20</v>
      </c>
      <c r="G5" s="30">
        <f t="shared" si="2"/>
        <v>10.989010989010989</v>
      </c>
      <c r="H5" s="29">
        <f t="shared" si="3"/>
        <v>13.666666666666666</v>
      </c>
      <c r="I5" s="49">
        <f t="shared" si="4"/>
        <v>7.7814395749178358</v>
      </c>
      <c r="J5" s="3"/>
    </row>
    <row r="6" spans="1:10" x14ac:dyDescent="0.25">
      <c r="A6" s="14" t="s">
        <v>3</v>
      </c>
      <c r="B6" s="4">
        <v>28</v>
      </c>
      <c r="C6" s="31">
        <f t="shared" si="0"/>
        <v>17.391304347826086</v>
      </c>
      <c r="D6" s="27">
        <v>30</v>
      </c>
      <c r="E6" s="32">
        <f t="shared" si="1"/>
        <v>17.045454545454543</v>
      </c>
      <c r="F6" s="4">
        <v>27</v>
      </c>
      <c r="G6" s="30">
        <f t="shared" si="2"/>
        <v>14.835164835164836</v>
      </c>
      <c r="H6" s="29">
        <f t="shared" si="3"/>
        <v>28.333333333333332</v>
      </c>
      <c r="I6" s="49">
        <f t="shared" si="4"/>
        <v>16.423974576148485</v>
      </c>
      <c r="J6" s="3"/>
    </row>
    <row r="7" spans="1:10" x14ac:dyDescent="0.25">
      <c r="A7" s="14" t="s">
        <v>4</v>
      </c>
      <c r="B7" s="4">
        <v>25</v>
      </c>
      <c r="C7" s="31">
        <f t="shared" si="0"/>
        <v>15.527950310559005</v>
      </c>
      <c r="D7" s="27">
        <v>31</v>
      </c>
      <c r="E7" s="32">
        <f t="shared" si="1"/>
        <v>17.613636363636363</v>
      </c>
      <c r="F7" s="4">
        <v>23</v>
      </c>
      <c r="G7" s="30">
        <f t="shared" si="2"/>
        <v>12.637362637362637</v>
      </c>
      <c r="H7" s="29">
        <f t="shared" si="3"/>
        <v>26.333333333333332</v>
      </c>
      <c r="I7" s="49">
        <f t="shared" si="4"/>
        <v>15.259649770519333</v>
      </c>
      <c r="J7" s="3"/>
    </row>
    <row r="8" spans="1:10" x14ac:dyDescent="0.25">
      <c r="A8" s="14" t="s">
        <v>5</v>
      </c>
      <c r="B8" s="4">
        <v>6</v>
      </c>
      <c r="C8" s="31">
        <f t="shared" si="0"/>
        <v>3.7267080745341614</v>
      </c>
      <c r="D8" s="27">
        <v>2</v>
      </c>
      <c r="E8" s="32">
        <f t="shared" si="1"/>
        <v>1.1363636363636365</v>
      </c>
      <c r="F8" s="4">
        <v>3</v>
      </c>
      <c r="G8" s="30">
        <f t="shared" si="2"/>
        <v>1.6483516483516485</v>
      </c>
      <c r="H8" s="29">
        <f t="shared" si="3"/>
        <v>3.6666666666666665</v>
      </c>
      <c r="I8" s="49">
        <f t="shared" si="4"/>
        <v>2.1704744530831488</v>
      </c>
      <c r="J8" s="3"/>
    </row>
    <row r="9" spans="1:10" x14ac:dyDescent="0.25">
      <c r="A9" s="14" t="s">
        <v>27</v>
      </c>
      <c r="B9" s="4">
        <v>0</v>
      </c>
      <c r="C9" s="31">
        <f t="shared" si="0"/>
        <v>0</v>
      </c>
      <c r="D9" s="27">
        <v>3</v>
      </c>
      <c r="E9" s="32">
        <f t="shared" si="1"/>
        <v>1.7045454545454544</v>
      </c>
      <c r="F9" s="4">
        <v>11</v>
      </c>
      <c r="G9" s="30">
        <f t="shared" si="2"/>
        <v>6.0439560439560438</v>
      </c>
      <c r="H9" s="29">
        <f t="shared" si="3"/>
        <v>4.666666666666667</v>
      </c>
      <c r="I9" s="49">
        <f t="shared" si="4"/>
        <v>2.5828338328338325</v>
      </c>
      <c r="J9" s="3"/>
    </row>
    <row r="10" spans="1:10" x14ac:dyDescent="0.25">
      <c r="A10" s="14" t="s">
        <v>6</v>
      </c>
      <c r="B10" s="4">
        <v>7</v>
      </c>
      <c r="C10" s="31">
        <f t="shared" si="0"/>
        <v>4.3478260869565215</v>
      </c>
      <c r="D10" s="27">
        <v>9</v>
      </c>
      <c r="E10" s="32">
        <f t="shared" si="1"/>
        <v>5.1136363636363642</v>
      </c>
      <c r="F10" s="4">
        <v>13</v>
      </c>
      <c r="G10" s="30">
        <f t="shared" si="2"/>
        <v>7.1428571428571423</v>
      </c>
      <c r="H10" s="29">
        <f t="shared" si="3"/>
        <v>9.6666666666666661</v>
      </c>
      <c r="I10" s="49">
        <f t="shared" si="4"/>
        <v>5.5347731978166763</v>
      </c>
      <c r="J10" s="3"/>
    </row>
    <row r="11" spans="1:10" x14ac:dyDescent="0.25">
      <c r="A11" s="14" t="s">
        <v>7</v>
      </c>
      <c r="B11" s="4">
        <v>1</v>
      </c>
      <c r="C11" s="31">
        <f t="shared" si="0"/>
        <v>0.6211180124223602</v>
      </c>
      <c r="D11" s="27">
        <v>1</v>
      </c>
      <c r="E11" s="32">
        <f t="shared" si="1"/>
        <v>0.56818181818181823</v>
      </c>
      <c r="F11" s="4">
        <v>0</v>
      </c>
      <c r="G11" s="30">
        <f t="shared" si="2"/>
        <v>0</v>
      </c>
      <c r="H11" s="29">
        <f t="shared" si="3"/>
        <v>0.66666666666666663</v>
      </c>
      <c r="I11" s="49">
        <f t="shared" si="4"/>
        <v>0.39643327686805946</v>
      </c>
      <c r="J11" s="3"/>
    </row>
    <row r="12" spans="1:10" x14ac:dyDescent="0.25">
      <c r="A12" s="14" t="s">
        <v>8</v>
      </c>
      <c r="B12" s="4">
        <v>35</v>
      </c>
      <c r="C12" s="31">
        <f t="shared" si="0"/>
        <v>21.739130434782609</v>
      </c>
      <c r="D12" s="27">
        <v>26</v>
      </c>
      <c r="E12" s="32">
        <f t="shared" si="1"/>
        <v>14.772727272727273</v>
      </c>
      <c r="F12" s="4">
        <v>37</v>
      </c>
      <c r="G12" s="30">
        <f t="shared" si="2"/>
        <v>20.329670329670328</v>
      </c>
      <c r="H12" s="29">
        <f t="shared" si="3"/>
        <v>32.666666666666664</v>
      </c>
      <c r="I12" s="49">
        <f t="shared" si="4"/>
        <v>18.947176012393403</v>
      </c>
      <c r="J12" s="3"/>
    </row>
    <row r="13" spans="1:10" x14ac:dyDescent="0.25">
      <c r="A13" s="14" t="s">
        <v>9</v>
      </c>
      <c r="B13" s="4">
        <v>3</v>
      </c>
      <c r="C13" s="31">
        <f t="shared" si="0"/>
        <v>1.8633540372670807</v>
      </c>
      <c r="D13" s="27">
        <v>8</v>
      </c>
      <c r="E13" s="32">
        <f t="shared" si="1"/>
        <v>4.5454545454545459</v>
      </c>
      <c r="F13" s="4">
        <v>8</v>
      </c>
      <c r="G13" s="30">
        <f t="shared" si="2"/>
        <v>4.395604395604396</v>
      </c>
      <c r="H13" s="29">
        <f t="shared" si="3"/>
        <v>6.333333333333333</v>
      </c>
      <c r="I13" s="49">
        <f t="shared" si="4"/>
        <v>3.6014709927753406</v>
      </c>
      <c r="J13" s="3"/>
    </row>
    <row r="14" spans="1:10" x14ac:dyDescent="0.25">
      <c r="A14" s="14" t="s">
        <v>10</v>
      </c>
      <c r="B14" s="4">
        <v>4</v>
      </c>
      <c r="C14" s="31">
        <f t="shared" si="0"/>
        <v>2.4844720496894408</v>
      </c>
      <c r="D14" s="27">
        <v>6</v>
      </c>
      <c r="E14" s="32">
        <f t="shared" si="1"/>
        <v>3.4090909090909087</v>
      </c>
      <c r="F14" s="4">
        <v>1</v>
      </c>
      <c r="G14" s="30">
        <f t="shared" si="2"/>
        <v>0.5494505494505495</v>
      </c>
      <c r="H14" s="29">
        <f t="shared" si="3"/>
        <v>3.6666666666666665</v>
      </c>
      <c r="I14" s="49">
        <f t="shared" si="4"/>
        <v>2.1476711694102995</v>
      </c>
      <c r="J14" s="3"/>
    </row>
    <row r="15" spans="1:10" x14ac:dyDescent="0.25">
      <c r="A15" s="14" t="s">
        <v>11</v>
      </c>
      <c r="B15" s="4">
        <v>2</v>
      </c>
      <c r="C15" s="31">
        <f t="shared" si="0"/>
        <v>1.2422360248447204</v>
      </c>
      <c r="D15" s="27">
        <v>1</v>
      </c>
      <c r="E15" s="32">
        <f t="shared" si="1"/>
        <v>0.56818181818181823</v>
      </c>
      <c r="F15" s="4">
        <v>2</v>
      </c>
      <c r="G15" s="30">
        <f t="shared" si="2"/>
        <v>1.098901098901099</v>
      </c>
      <c r="H15" s="29">
        <f t="shared" si="3"/>
        <v>1.6666666666666667</v>
      </c>
      <c r="I15" s="49">
        <f t="shared" si="4"/>
        <v>0.9697729806425458</v>
      </c>
      <c r="J15" s="3"/>
    </row>
    <row r="16" spans="1:10" x14ac:dyDescent="0.25">
      <c r="A16" s="14" t="s">
        <v>12</v>
      </c>
      <c r="B16" s="4">
        <v>2</v>
      </c>
      <c r="C16" s="31">
        <f t="shared" si="0"/>
        <v>1.2422360248447204</v>
      </c>
      <c r="D16" s="27">
        <v>1</v>
      </c>
      <c r="E16" s="32">
        <f t="shared" si="1"/>
        <v>0.56818181818181823</v>
      </c>
      <c r="F16" s="4">
        <v>3</v>
      </c>
      <c r="G16" s="30">
        <f t="shared" si="2"/>
        <v>1.6483516483516485</v>
      </c>
      <c r="H16" s="29">
        <f t="shared" si="3"/>
        <v>2</v>
      </c>
      <c r="I16" s="49">
        <f t="shared" si="4"/>
        <v>1.1529231637927291</v>
      </c>
      <c r="J16" s="3"/>
    </row>
    <row r="17" spans="1:14" x14ac:dyDescent="0.25">
      <c r="A17" s="14" t="s">
        <v>13</v>
      </c>
      <c r="B17" s="4">
        <v>3</v>
      </c>
      <c r="C17" s="31">
        <f t="shared" si="0"/>
        <v>1.8633540372670807</v>
      </c>
      <c r="D17" s="27">
        <v>7</v>
      </c>
      <c r="E17" s="32">
        <f t="shared" si="1"/>
        <v>3.9772727272727271</v>
      </c>
      <c r="F17" s="4">
        <v>0</v>
      </c>
      <c r="G17" s="30">
        <f t="shared" si="2"/>
        <v>0</v>
      </c>
      <c r="H17" s="29">
        <f t="shared" si="3"/>
        <v>3.3333333333333335</v>
      </c>
      <c r="I17" s="49">
        <f t="shared" si="4"/>
        <v>1.946875588179936</v>
      </c>
      <c r="J17" s="3"/>
    </row>
    <row r="18" spans="1:14" x14ac:dyDescent="0.25">
      <c r="B18" s="4">
        <f>SUM(B3:B17)</f>
        <v>161</v>
      </c>
      <c r="C18" s="28"/>
      <c r="D18" s="27">
        <f>SUM(D3:D17)</f>
        <v>176</v>
      </c>
      <c r="E18" s="24"/>
      <c r="F18" s="4">
        <f>SUM(F2:F17)</f>
        <v>182</v>
      </c>
      <c r="G18" s="40"/>
      <c r="H18" s="29">
        <f>SUM(H3:H17)</f>
        <v>173</v>
      </c>
      <c r="I18" s="37"/>
    </row>
    <row r="19" spans="1:14" x14ac:dyDescent="0.25">
      <c r="F19" s="2"/>
      <c r="G19" s="2"/>
    </row>
    <row r="21" spans="1:14" x14ac:dyDescent="0.25">
      <c r="M21" s="2"/>
      <c r="N21" s="2"/>
    </row>
    <row r="22" spans="1:14" x14ac:dyDescent="0.25">
      <c r="M22" s="2"/>
      <c r="N22" s="2"/>
    </row>
  </sheetData>
  <mergeCells count="4">
    <mergeCell ref="H1:I1"/>
    <mergeCell ref="D1:E1"/>
    <mergeCell ref="B1:C1"/>
    <mergeCell ref="F1:G1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N12" sqref="N12"/>
    </sheetView>
  </sheetViews>
  <sheetFormatPr defaultRowHeight="15" x14ac:dyDescent="0.25"/>
  <cols>
    <col min="1" max="1" width="10.85546875" customWidth="1"/>
    <col min="2" max="2" width="10.28515625" customWidth="1"/>
    <col min="3" max="3" width="15.28515625" customWidth="1"/>
    <col min="4" max="4" width="10.42578125" customWidth="1"/>
    <col min="5" max="5" width="15.42578125" customWidth="1"/>
    <col min="6" max="6" width="10.7109375" style="17" customWidth="1"/>
    <col min="7" max="7" width="15.85546875" style="2" customWidth="1"/>
    <col min="8" max="8" width="15.5703125" customWidth="1"/>
    <col min="9" max="9" width="15.7109375" customWidth="1"/>
  </cols>
  <sheetData>
    <row r="1" spans="1:9" x14ac:dyDescent="0.25">
      <c r="A1" s="1"/>
      <c r="B1" s="53" t="s">
        <v>24</v>
      </c>
      <c r="C1" s="54"/>
      <c r="D1" s="53" t="s">
        <v>25</v>
      </c>
      <c r="E1" s="54"/>
      <c r="F1" s="53" t="s">
        <v>26</v>
      </c>
      <c r="G1" s="54"/>
      <c r="H1" s="57" t="s">
        <v>16</v>
      </c>
      <c r="I1" s="58"/>
    </row>
    <row r="2" spans="1:9" x14ac:dyDescent="0.25">
      <c r="A2" s="1"/>
      <c r="B2" s="7" t="s">
        <v>14</v>
      </c>
      <c r="C2" s="21" t="s">
        <v>15</v>
      </c>
      <c r="D2" s="7" t="s">
        <v>14</v>
      </c>
      <c r="E2" s="21" t="s">
        <v>15</v>
      </c>
      <c r="F2" s="7" t="s">
        <v>14</v>
      </c>
      <c r="G2" s="16" t="s">
        <v>15</v>
      </c>
      <c r="H2" s="7" t="s">
        <v>18</v>
      </c>
      <c r="I2" s="7" t="s">
        <v>17</v>
      </c>
    </row>
    <row r="3" spans="1:9" x14ac:dyDescent="0.25">
      <c r="A3" s="1" t="s">
        <v>0</v>
      </c>
      <c r="B3" s="11">
        <v>4</v>
      </c>
      <c r="C3" s="30">
        <f>(B3/50)*100</f>
        <v>8</v>
      </c>
      <c r="D3" s="23">
        <v>2</v>
      </c>
      <c r="E3" s="33">
        <f>(D3/47)*100</f>
        <v>4.2553191489361701</v>
      </c>
      <c r="F3" s="23">
        <v>2</v>
      </c>
      <c r="G3" s="33">
        <f t="shared" ref="G3:G17" si="0">(F3/57)*100</f>
        <v>3.5087719298245612</v>
      </c>
      <c r="H3" s="48">
        <f>(B3+D3+F3)/3</f>
        <v>2.6666666666666665</v>
      </c>
      <c r="I3" s="29">
        <f>(C3+E3+G3)/3</f>
        <v>5.2546970262535773</v>
      </c>
    </row>
    <row r="4" spans="1:9" x14ac:dyDescent="0.25">
      <c r="A4" s="1" t="s">
        <v>1</v>
      </c>
      <c r="B4" s="11">
        <v>3</v>
      </c>
      <c r="C4" s="30">
        <f t="shared" ref="C4:C17" si="1">(B4/50)*100</f>
        <v>6</v>
      </c>
      <c r="D4" s="23">
        <v>3</v>
      </c>
      <c r="E4" s="33">
        <f t="shared" ref="E4:E17" si="2">(D4/47)*100</f>
        <v>6.3829787234042552</v>
      </c>
      <c r="F4" s="23">
        <v>4</v>
      </c>
      <c r="G4" s="33">
        <f t="shared" si="0"/>
        <v>7.0175438596491224</v>
      </c>
      <c r="H4" s="48">
        <f t="shared" ref="H4:H17" si="3">(B4+D4+F4)/3</f>
        <v>3.3333333333333335</v>
      </c>
      <c r="I4" s="29">
        <f t="shared" ref="I4:I17" si="4">(C4+E4+G4)/3</f>
        <v>6.4668408610177925</v>
      </c>
    </row>
    <row r="5" spans="1:9" x14ac:dyDescent="0.25">
      <c r="A5" s="1" t="s">
        <v>2</v>
      </c>
      <c r="B5" s="11">
        <v>8</v>
      </c>
      <c r="C5" s="30">
        <f t="shared" si="1"/>
        <v>16</v>
      </c>
      <c r="D5" s="23">
        <v>5</v>
      </c>
      <c r="E5" s="33">
        <f t="shared" si="2"/>
        <v>10.638297872340425</v>
      </c>
      <c r="F5" s="23">
        <v>5</v>
      </c>
      <c r="G5" s="33">
        <f t="shared" si="0"/>
        <v>8.7719298245614024</v>
      </c>
      <c r="H5" s="48">
        <f t="shared" si="3"/>
        <v>6</v>
      </c>
      <c r="I5" s="29">
        <f t="shared" si="4"/>
        <v>11.803409232300609</v>
      </c>
    </row>
    <row r="6" spans="1:9" x14ac:dyDescent="0.25">
      <c r="A6" s="1" t="s">
        <v>3</v>
      </c>
      <c r="B6" s="11">
        <v>7</v>
      </c>
      <c r="C6" s="30">
        <f t="shared" si="1"/>
        <v>14.000000000000002</v>
      </c>
      <c r="D6" s="23">
        <v>9</v>
      </c>
      <c r="E6" s="33">
        <f t="shared" si="2"/>
        <v>19.148936170212767</v>
      </c>
      <c r="F6" s="23">
        <v>7</v>
      </c>
      <c r="G6" s="33">
        <f t="shared" si="0"/>
        <v>12.280701754385964</v>
      </c>
      <c r="H6" s="48">
        <f t="shared" si="3"/>
        <v>7.666666666666667</v>
      </c>
      <c r="I6" s="29">
        <f t="shared" si="4"/>
        <v>15.143212641532912</v>
      </c>
    </row>
    <row r="7" spans="1:9" x14ac:dyDescent="0.25">
      <c r="A7" s="1" t="s">
        <v>4</v>
      </c>
      <c r="B7" s="11">
        <v>7</v>
      </c>
      <c r="C7" s="30">
        <f t="shared" si="1"/>
        <v>14.000000000000002</v>
      </c>
      <c r="D7" s="23">
        <v>10</v>
      </c>
      <c r="E7" s="33">
        <f t="shared" si="2"/>
        <v>21.276595744680851</v>
      </c>
      <c r="F7" s="23">
        <v>11</v>
      </c>
      <c r="G7" s="33">
        <f t="shared" si="0"/>
        <v>19.298245614035086</v>
      </c>
      <c r="H7" s="48">
        <f t="shared" si="3"/>
        <v>9.3333333333333339</v>
      </c>
      <c r="I7" s="29">
        <f t="shared" si="4"/>
        <v>18.191613786238648</v>
      </c>
    </row>
    <row r="8" spans="1:9" x14ac:dyDescent="0.25">
      <c r="A8" s="1" t="s">
        <v>5</v>
      </c>
      <c r="B8" s="11">
        <v>2</v>
      </c>
      <c r="C8" s="30">
        <f t="shared" si="1"/>
        <v>4</v>
      </c>
      <c r="D8" s="23">
        <v>4</v>
      </c>
      <c r="E8" s="33">
        <f t="shared" si="2"/>
        <v>8.5106382978723403</v>
      </c>
      <c r="F8" s="23">
        <v>1</v>
      </c>
      <c r="G8" s="33">
        <f t="shared" si="0"/>
        <v>1.7543859649122806</v>
      </c>
      <c r="H8" s="48">
        <f t="shared" si="3"/>
        <v>2.3333333333333335</v>
      </c>
      <c r="I8" s="29">
        <f t="shared" si="4"/>
        <v>4.7550080875948737</v>
      </c>
    </row>
    <row r="9" spans="1:9" x14ac:dyDescent="0.25">
      <c r="A9" s="1" t="s">
        <v>27</v>
      </c>
      <c r="B9" s="11">
        <v>2</v>
      </c>
      <c r="C9" s="30">
        <f t="shared" si="1"/>
        <v>4</v>
      </c>
      <c r="D9" s="23">
        <v>1</v>
      </c>
      <c r="E9" s="33">
        <f t="shared" si="2"/>
        <v>2.1276595744680851</v>
      </c>
      <c r="F9" s="23">
        <v>1</v>
      </c>
      <c r="G9" s="33">
        <f t="shared" si="0"/>
        <v>1.7543859649122806</v>
      </c>
      <c r="H9" s="48">
        <f t="shared" si="3"/>
        <v>1.3333333333333333</v>
      </c>
      <c r="I9" s="29">
        <f t="shared" si="4"/>
        <v>2.6273485131267886</v>
      </c>
    </row>
    <row r="10" spans="1:9" x14ac:dyDescent="0.25">
      <c r="A10" s="1" t="s">
        <v>6</v>
      </c>
      <c r="B10" s="11">
        <v>2</v>
      </c>
      <c r="C10" s="30">
        <f t="shared" si="1"/>
        <v>4</v>
      </c>
      <c r="D10" s="23">
        <v>0</v>
      </c>
      <c r="E10" s="33">
        <f t="shared" si="2"/>
        <v>0</v>
      </c>
      <c r="F10" s="23">
        <v>5</v>
      </c>
      <c r="G10" s="33">
        <f t="shared" si="0"/>
        <v>8.7719298245614024</v>
      </c>
      <c r="H10" s="48">
        <f t="shared" si="3"/>
        <v>2.3333333333333335</v>
      </c>
      <c r="I10" s="29">
        <f t="shared" si="4"/>
        <v>4.2573099415204672</v>
      </c>
    </row>
    <row r="11" spans="1:9" x14ac:dyDescent="0.25">
      <c r="A11" s="1" t="s">
        <v>7</v>
      </c>
      <c r="B11" s="11">
        <v>0</v>
      </c>
      <c r="C11" s="30">
        <f t="shared" si="1"/>
        <v>0</v>
      </c>
      <c r="D11" s="23">
        <v>4</v>
      </c>
      <c r="E11" s="33">
        <f t="shared" si="2"/>
        <v>8.5106382978723403</v>
      </c>
      <c r="F11" s="23">
        <v>4</v>
      </c>
      <c r="G11" s="33">
        <f t="shared" si="0"/>
        <v>7.0175438596491224</v>
      </c>
      <c r="H11" s="48">
        <f t="shared" si="3"/>
        <v>2.6666666666666665</v>
      </c>
      <c r="I11" s="29">
        <f t="shared" si="4"/>
        <v>5.1760607191738215</v>
      </c>
    </row>
    <row r="12" spans="1:9" x14ac:dyDescent="0.25">
      <c r="A12" s="1" t="s">
        <v>8</v>
      </c>
      <c r="B12" s="11">
        <v>13</v>
      </c>
      <c r="C12" s="30">
        <f t="shared" si="1"/>
        <v>26</v>
      </c>
      <c r="D12" s="23">
        <v>7</v>
      </c>
      <c r="E12" s="33">
        <f t="shared" si="2"/>
        <v>14.893617021276595</v>
      </c>
      <c r="F12" s="23">
        <v>6</v>
      </c>
      <c r="G12" s="33">
        <f t="shared" si="0"/>
        <v>10.526315789473683</v>
      </c>
      <c r="H12" s="48">
        <f t="shared" si="3"/>
        <v>8.6666666666666661</v>
      </c>
      <c r="I12" s="29">
        <f t="shared" si="4"/>
        <v>17.139977603583429</v>
      </c>
    </row>
    <row r="13" spans="1:9" x14ac:dyDescent="0.25">
      <c r="A13" s="1" t="s">
        <v>9</v>
      </c>
      <c r="B13" s="11">
        <v>1</v>
      </c>
      <c r="C13" s="30">
        <f t="shared" si="1"/>
        <v>2</v>
      </c>
      <c r="D13" s="23">
        <v>0</v>
      </c>
      <c r="E13" s="33">
        <f t="shared" si="2"/>
        <v>0</v>
      </c>
      <c r="F13" s="23">
        <v>2</v>
      </c>
      <c r="G13" s="33">
        <f t="shared" si="0"/>
        <v>3.5087719298245612</v>
      </c>
      <c r="H13" s="48">
        <f t="shared" si="3"/>
        <v>1</v>
      </c>
      <c r="I13" s="29">
        <f t="shared" si="4"/>
        <v>1.8362573099415205</v>
      </c>
    </row>
    <row r="14" spans="1:9" x14ac:dyDescent="0.25">
      <c r="A14" s="1" t="s">
        <v>10</v>
      </c>
      <c r="B14" s="11">
        <v>0</v>
      </c>
      <c r="C14" s="30">
        <f t="shared" si="1"/>
        <v>0</v>
      </c>
      <c r="D14" s="23">
        <v>0</v>
      </c>
      <c r="E14" s="33">
        <f t="shared" si="2"/>
        <v>0</v>
      </c>
      <c r="F14" s="23">
        <v>2</v>
      </c>
      <c r="G14" s="33">
        <f t="shared" si="0"/>
        <v>3.5087719298245612</v>
      </c>
      <c r="H14" s="48">
        <f t="shared" si="3"/>
        <v>0.66666666666666663</v>
      </c>
      <c r="I14" s="29">
        <f t="shared" si="4"/>
        <v>1.1695906432748537</v>
      </c>
    </row>
    <row r="15" spans="1:9" x14ac:dyDescent="0.25">
      <c r="A15" s="1" t="s">
        <v>11</v>
      </c>
      <c r="B15" s="11">
        <v>0</v>
      </c>
      <c r="C15" s="30">
        <f t="shared" si="1"/>
        <v>0</v>
      </c>
      <c r="D15" s="23">
        <v>0</v>
      </c>
      <c r="E15" s="33">
        <f t="shared" si="2"/>
        <v>0</v>
      </c>
      <c r="F15" s="23">
        <v>0</v>
      </c>
      <c r="G15" s="33">
        <f t="shared" si="0"/>
        <v>0</v>
      </c>
      <c r="H15" s="48">
        <f t="shared" si="3"/>
        <v>0</v>
      </c>
      <c r="I15" s="29">
        <f t="shared" si="4"/>
        <v>0</v>
      </c>
    </row>
    <row r="16" spans="1:9" x14ac:dyDescent="0.25">
      <c r="A16" s="1" t="s">
        <v>12</v>
      </c>
      <c r="B16" s="11">
        <v>0</v>
      </c>
      <c r="C16" s="30">
        <f t="shared" si="1"/>
        <v>0</v>
      </c>
      <c r="D16" s="23">
        <v>2</v>
      </c>
      <c r="E16" s="33">
        <f t="shared" si="2"/>
        <v>4.2553191489361701</v>
      </c>
      <c r="F16" s="23">
        <v>4</v>
      </c>
      <c r="G16" s="33">
        <f t="shared" si="0"/>
        <v>7.0175438596491224</v>
      </c>
      <c r="H16" s="48">
        <f t="shared" si="3"/>
        <v>2</v>
      </c>
      <c r="I16" s="29">
        <f t="shared" si="4"/>
        <v>3.7576210028617645</v>
      </c>
    </row>
    <row r="17" spans="1:9" x14ac:dyDescent="0.25">
      <c r="A17" s="1" t="s">
        <v>13</v>
      </c>
      <c r="B17" s="11">
        <v>1</v>
      </c>
      <c r="C17" s="30">
        <f t="shared" si="1"/>
        <v>2</v>
      </c>
      <c r="D17" s="23">
        <v>0</v>
      </c>
      <c r="E17" s="33">
        <f t="shared" si="2"/>
        <v>0</v>
      </c>
      <c r="F17" s="23">
        <v>3</v>
      </c>
      <c r="G17" s="33">
        <f t="shared" si="0"/>
        <v>5.2631578947368416</v>
      </c>
      <c r="H17" s="48">
        <f t="shared" si="3"/>
        <v>1.3333333333333333</v>
      </c>
      <c r="I17" s="29">
        <f t="shared" si="4"/>
        <v>2.4210526315789473</v>
      </c>
    </row>
    <row r="18" spans="1:9" x14ac:dyDescent="0.25">
      <c r="B18" s="11">
        <f t="shared" ref="B18" si="5">SUM(B3:B17)</f>
        <v>50</v>
      </c>
      <c r="C18" s="2"/>
      <c r="D18" s="23">
        <f t="shared" ref="D18" si="6">SUM(D3:D17)</f>
        <v>47</v>
      </c>
      <c r="E18" s="35"/>
      <c r="F18" s="23">
        <f>SUM(F3:F17)</f>
        <v>57</v>
      </c>
      <c r="G18" s="35"/>
      <c r="H18" s="30">
        <f t="shared" ref="H18" si="7">SUM(H3:H17)</f>
        <v>51.333333333333329</v>
      </c>
      <c r="I18" s="35"/>
    </row>
    <row r="19" spans="1:9" x14ac:dyDescent="0.25">
      <c r="F19" s="25"/>
      <c r="G19" s="24"/>
    </row>
  </sheetData>
  <mergeCells count="4">
    <mergeCell ref="B1:C1"/>
    <mergeCell ref="H1:I1"/>
    <mergeCell ref="F1:G1"/>
    <mergeCell ref="D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21" sqref="I21"/>
    </sheetView>
  </sheetViews>
  <sheetFormatPr defaultRowHeight="15" x14ac:dyDescent="0.25"/>
  <cols>
    <col min="1" max="1" width="11.28515625" customWidth="1"/>
    <col min="2" max="2" width="16.28515625" customWidth="1"/>
    <col min="3" max="3" width="16.140625" customWidth="1"/>
    <col min="4" max="4" width="15.85546875" customWidth="1"/>
    <col min="5" max="5" width="15.5703125" style="5" customWidth="1"/>
    <col min="6" max="6" width="14.28515625" customWidth="1"/>
    <col min="7" max="7" width="24.5703125" style="5" customWidth="1"/>
    <col min="8" max="8" width="24.140625" customWidth="1"/>
    <col min="9" max="9" width="18.140625" style="2" customWidth="1"/>
  </cols>
  <sheetData>
    <row r="1" spans="1:10" x14ac:dyDescent="0.25">
      <c r="G1" s="59" t="s">
        <v>28</v>
      </c>
      <c r="H1" s="60"/>
    </row>
    <row r="2" spans="1:10" ht="15" customHeight="1" x14ac:dyDescent="0.25">
      <c r="A2" s="63" t="s">
        <v>23</v>
      </c>
      <c r="B2" s="67" t="s">
        <v>19</v>
      </c>
      <c r="C2" s="67" t="s">
        <v>20</v>
      </c>
      <c r="D2" s="69" t="s">
        <v>21</v>
      </c>
      <c r="E2" s="71" t="s">
        <v>17</v>
      </c>
      <c r="F2" s="71" t="s">
        <v>22</v>
      </c>
      <c r="G2" s="65" t="s">
        <v>30</v>
      </c>
      <c r="H2" s="61" t="s">
        <v>29</v>
      </c>
    </row>
    <row r="3" spans="1:10" x14ac:dyDescent="0.25">
      <c r="A3" s="64"/>
      <c r="B3" s="68"/>
      <c r="C3" s="68"/>
      <c r="D3" s="70"/>
      <c r="E3" s="72"/>
      <c r="F3" s="72"/>
      <c r="G3" s="66"/>
      <c r="H3" s="62"/>
    </row>
    <row r="4" spans="1:10" x14ac:dyDescent="0.25">
      <c r="A4" s="13" t="s">
        <v>0</v>
      </c>
      <c r="B4" s="30">
        <v>6.5967639941817025</v>
      </c>
      <c r="C4" s="33">
        <v>2.2892868001563653</v>
      </c>
      <c r="D4" s="30">
        <v>5.2546970262535773</v>
      </c>
      <c r="E4" s="34">
        <f>((B4*0.5)+(C4*0.3)+(D4*0.2))</f>
        <v>5.0361074423884764</v>
      </c>
      <c r="F4" s="34">
        <f t="shared" ref="F4:F18" si="0">(E4*0.96)</f>
        <v>4.8346631446929376</v>
      </c>
      <c r="G4" s="45">
        <f t="shared" ref="G4:G18" si="1">ROUND(F4,0)</f>
        <v>5</v>
      </c>
      <c r="H4" s="47"/>
      <c r="I4" s="42"/>
      <c r="J4" s="43"/>
    </row>
    <row r="5" spans="1:10" x14ac:dyDescent="0.25">
      <c r="A5" s="13" t="s">
        <v>1</v>
      </c>
      <c r="B5" s="30">
        <v>12.34613561891401</v>
      </c>
      <c r="C5" s="33">
        <v>18.795244610462003</v>
      </c>
      <c r="D5" s="30">
        <v>6.4668408610177925</v>
      </c>
      <c r="E5" s="34">
        <f t="shared" ref="E5:E18" si="2">((B5*0.5)+(C5*0.3)+(D5*0.2))</f>
        <v>13.105009364799164</v>
      </c>
      <c r="F5" s="34">
        <f t="shared" si="0"/>
        <v>12.580808990207197</v>
      </c>
      <c r="G5" s="46">
        <v>11</v>
      </c>
      <c r="H5" s="47">
        <v>2</v>
      </c>
      <c r="I5" s="42"/>
      <c r="J5" s="43"/>
    </row>
    <row r="6" spans="1:10" x14ac:dyDescent="0.25">
      <c r="A6" s="13" t="s">
        <v>2</v>
      </c>
      <c r="B6" s="30">
        <v>18.65347259762099</v>
      </c>
      <c r="C6" s="33">
        <v>7.7814395749178358</v>
      </c>
      <c r="D6" s="30">
        <v>11.803409232300609</v>
      </c>
      <c r="E6" s="34">
        <f t="shared" si="2"/>
        <v>14.021850017745969</v>
      </c>
      <c r="F6" s="34">
        <f t="shared" si="0"/>
        <v>13.460976017036129</v>
      </c>
      <c r="G6" s="46">
        <v>11</v>
      </c>
      <c r="H6" s="47">
        <v>2</v>
      </c>
      <c r="I6" s="42"/>
      <c r="J6" s="43"/>
    </row>
    <row r="7" spans="1:10" x14ac:dyDescent="0.25">
      <c r="A7" s="13" t="s">
        <v>3</v>
      </c>
      <c r="B7" s="30">
        <v>10.379343977669791</v>
      </c>
      <c r="C7" s="33">
        <v>16.423974576148485</v>
      </c>
      <c r="D7" s="30">
        <v>15.143212641532912</v>
      </c>
      <c r="E7" s="34">
        <f t="shared" si="2"/>
        <v>13.145506889986022</v>
      </c>
      <c r="F7" s="34">
        <f t="shared" si="0"/>
        <v>12.61968661438658</v>
      </c>
      <c r="G7" s="46">
        <v>11</v>
      </c>
      <c r="H7" s="47">
        <v>2</v>
      </c>
      <c r="I7" s="40"/>
      <c r="J7" s="43"/>
    </row>
    <row r="8" spans="1:10" x14ac:dyDescent="0.25">
      <c r="A8" s="13" t="s">
        <v>4</v>
      </c>
      <c r="B8" s="30">
        <v>20.799962898927113</v>
      </c>
      <c r="C8" s="33">
        <v>15.259649770519333</v>
      </c>
      <c r="D8" s="30">
        <v>18.191613786238648</v>
      </c>
      <c r="E8" s="34">
        <f t="shared" si="2"/>
        <v>18.616199137867085</v>
      </c>
      <c r="F8" s="34">
        <f t="shared" si="0"/>
        <v>17.871551172352401</v>
      </c>
      <c r="G8" s="46">
        <v>16</v>
      </c>
      <c r="H8" s="47">
        <v>2</v>
      </c>
      <c r="I8" s="42"/>
      <c r="J8" s="43"/>
    </row>
    <row r="9" spans="1:10" x14ac:dyDescent="0.25">
      <c r="A9" s="13" t="s">
        <v>5</v>
      </c>
      <c r="B9" s="30">
        <v>0.84235860409145602</v>
      </c>
      <c r="C9" s="33">
        <v>2.1704744530831488</v>
      </c>
      <c r="D9" s="30">
        <v>4.7550080875948737</v>
      </c>
      <c r="E9" s="34">
        <f t="shared" si="2"/>
        <v>2.0233232554896476</v>
      </c>
      <c r="F9" s="34">
        <f t="shared" si="0"/>
        <v>1.9423903252700616</v>
      </c>
      <c r="G9" s="46">
        <f t="shared" si="1"/>
        <v>2</v>
      </c>
      <c r="H9" s="47"/>
      <c r="I9" s="40"/>
      <c r="J9" s="43"/>
    </row>
    <row r="10" spans="1:10" x14ac:dyDescent="0.25">
      <c r="A10" s="13" t="s">
        <v>27</v>
      </c>
      <c r="B10" s="30">
        <v>0.42553191489361697</v>
      </c>
      <c r="C10" s="33">
        <v>2.5828338328338325</v>
      </c>
      <c r="D10" s="30">
        <v>2.6273485131267886</v>
      </c>
      <c r="E10" s="34">
        <f t="shared" si="2"/>
        <v>1.5130858099223161</v>
      </c>
      <c r="F10" s="34">
        <f t="shared" si="0"/>
        <v>1.4525623775254235</v>
      </c>
      <c r="G10" s="46">
        <f t="shared" si="1"/>
        <v>1</v>
      </c>
      <c r="H10" s="47"/>
      <c r="I10" s="42"/>
      <c r="J10" s="43"/>
    </row>
    <row r="11" spans="1:10" x14ac:dyDescent="0.25">
      <c r="A11" s="13" t="s">
        <v>6</v>
      </c>
      <c r="B11" s="30">
        <v>7.4138088454175106</v>
      </c>
      <c r="C11" s="33">
        <v>5.5347731978166763</v>
      </c>
      <c r="D11" s="30">
        <v>4.2573099415204672</v>
      </c>
      <c r="E11" s="34">
        <f t="shared" si="2"/>
        <v>6.2187983703578515</v>
      </c>
      <c r="F11" s="34">
        <f t="shared" si="0"/>
        <v>5.9700464355435372</v>
      </c>
      <c r="G11" s="46">
        <f t="shared" si="1"/>
        <v>6</v>
      </c>
      <c r="H11" s="47"/>
      <c r="I11" s="40"/>
      <c r="J11" s="43"/>
    </row>
    <row r="12" spans="1:10" x14ac:dyDescent="0.25">
      <c r="A12" s="13" t="s">
        <v>7</v>
      </c>
      <c r="B12" s="30">
        <v>1.0917377166705071</v>
      </c>
      <c r="C12" s="33">
        <v>0.39643327686805946</v>
      </c>
      <c r="D12" s="30">
        <v>5.1760607191738215</v>
      </c>
      <c r="E12" s="34">
        <f t="shared" si="2"/>
        <v>1.7000109852304357</v>
      </c>
      <c r="F12" s="34">
        <f t="shared" si="0"/>
        <v>1.6320105458212182</v>
      </c>
      <c r="G12" s="46">
        <f t="shared" si="1"/>
        <v>2</v>
      </c>
      <c r="H12" s="47"/>
      <c r="I12" s="40"/>
      <c r="J12" s="43"/>
    </row>
    <row r="13" spans="1:10" x14ac:dyDescent="0.25">
      <c r="A13" s="13" t="s">
        <v>8</v>
      </c>
      <c r="B13" s="30">
        <v>11.467729071347584</v>
      </c>
      <c r="C13" s="33">
        <v>18.947176012393403</v>
      </c>
      <c r="D13" s="30">
        <v>17.139977603583429</v>
      </c>
      <c r="E13" s="34">
        <f t="shared" si="2"/>
        <v>14.846012860108498</v>
      </c>
      <c r="F13" s="34">
        <f t="shared" si="0"/>
        <v>14.252172345704158</v>
      </c>
      <c r="G13" s="46">
        <v>12</v>
      </c>
      <c r="H13" s="47">
        <v>2</v>
      </c>
      <c r="I13" s="40"/>
      <c r="J13" s="43"/>
    </row>
    <row r="14" spans="1:10" x14ac:dyDescent="0.25">
      <c r="A14" s="13" t="s">
        <v>9</v>
      </c>
      <c r="B14" s="30">
        <v>4.7008122139823696</v>
      </c>
      <c r="C14" s="33">
        <v>3.6014709927753406</v>
      </c>
      <c r="D14" s="30">
        <v>1.8362573099415205</v>
      </c>
      <c r="E14" s="34">
        <f t="shared" si="2"/>
        <v>3.798098866812091</v>
      </c>
      <c r="F14" s="34">
        <f t="shared" si="0"/>
        <v>3.6461749121396072</v>
      </c>
      <c r="G14" s="46">
        <f t="shared" si="1"/>
        <v>4</v>
      </c>
      <c r="H14" s="47"/>
      <c r="I14" s="40"/>
      <c r="J14" s="43"/>
    </row>
    <row r="15" spans="1:10" x14ac:dyDescent="0.25">
      <c r="A15" s="13" t="s">
        <v>10</v>
      </c>
      <c r="B15" s="30">
        <v>1.2175238801925197</v>
      </c>
      <c r="C15" s="33">
        <v>2.1476711694102995</v>
      </c>
      <c r="D15" s="30">
        <v>1.1695906432748537</v>
      </c>
      <c r="E15" s="34">
        <f t="shared" si="2"/>
        <v>1.4869814195743203</v>
      </c>
      <c r="F15" s="34">
        <f t="shared" si="0"/>
        <v>1.4275021627913473</v>
      </c>
      <c r="G15" s="46">
        <f t="shared" si="1"/>
        <v>1</v>
      </c>
      <c r="H15" s="47"/>
      <c r="I15" s="40"/>
      <c r="J15" s="43"/>
    </row>
    <row r="16" spans="1:10" x14ac:dyDescent="0.25">
      <c r="A16" s="13" t="s">
        <v>11</v>
      </c>
      <c r="B16" s="30">
        <v>0.67710424193764218</v>
      </c>
      <c r="C16" s="33">
        <v>0.9697729806425458</v>
      </c>
      <c r="D16" s="30">
        <v>0</v>
      </c>
      <c r="E16" s="34">
        <f t="shared" si="2"/>
        <v>0.62948401516158481</v>
      </c>
      <c r="F16" s="34">
        <f t="shared" si="0"/>
        <v>0.60430465455512139</v>
      </c>
      <c r="G16" s="46">
        <f t="shared" si="1"/>
        <v>1</v>
      </c>
      <c r="H16" s="47"/>
      <c r="I16" s="42"/>
      <c r="J16" s="43"/>
    </row>
    <row r="17" spans="1:10" x14ac:dyDescent="0.25">
      <c r="A17" s="13" t="s">
        <v>12</v>
      </c>
      <c r="B17" s="30">
        <v>2.1807991319894824</v>
      </c>
      <c r="C17" s="33">
        <v>1.1529231637927291</v>
      </c>
      <c r="D17" s="30">
        <v>3.7576210028617645</v>
      </c>
      <c r="E17" s="34">
        <f t="shared" si="2"/>
        <v>2.1878007157049129</v>
      </c>
      <c r="F17" s="34">
        <f t="shared" si="0"/>
        <v>2.1002886870767163</v>
      </c>
      <c r="G17" s="46">
        <f t="shared" si="1"/>
        <v>2</v>
      </c>
      <c r="H17" s="47"/>
      <c r="I17" s="42"/>
      <c r="J17" s="43"/>
    </row>
    <row r="18" spans="1:10" x14ac:dyDescent="0.25">
      <c r="A18" s="13" t="s">
        <v>13</v>
      </c>
      <c r="B18" s="30">
        <v>1.2069152921637027</v>
      </c>
      <c r="C18" s="33">
        <v>1.946875588179936</v>
      </c>
      <c r="D18" s="30">
        <v>2.4210526315789473</v>
      </c>
      <c r="E18" s="34">
        <f t="shared" si="2"/>
        <v>1.6717308488516216</v>
      </c>
      <c r="F18" s="34">
        <f t="shared" si="0"/>
        <v>1.6048616148975567</v>
      </c>
      <c r="G18" s="46">
        <f t="shared" si="1"/>
        <v>2</v>
      </c>
      <c r="H18" s="47"/>
      <c r="I18" s="40"/>
      <c r="J18" s="43"/>
    </row>
    <row r="19" spans="1:10" x14ac:dyDescent="0.25">
      <c r="B19" s="2"/>
      <c r="C19" s="2"/>
      <c r="D19" s="26"/>
      <c r="E19" s="15"/>
      <c r="F19" s="12"/>
      <c r="G19" s="44"/>
      <c r="H19" s="12"/>
    </row>
    <row r="20" spans="1:10" x14ac:dyDescent="0.25">
      <c r="A20" s="3"/>
      <c r="B20" s="3"/>
      <c r="C20" s="3"/>
      <c r="D20" s="3"/>
      <c r="E20" s="8"/>
      <c r="F20" s="3"/>
      <c r="G20" s="8"/>
    </row>
    <row r="21" spans="1:10" x14ac:dyDescent="0.25">
      <c r="A21" s="3"/>
      <c r="B21" s="3"/>
      <c r="C21" s="3"/>
      <c r="D21" s="3"/>
      <c r="E21" s="8"/>
      <c r="F21" s="3"/>
      <c r="G21" s="8"/>
    </row>
    <row r="22" spans="1:10" x14ac:dyDescent="0.25">
      <c r="A22" s="3"/>
      <c r="B22" s="3"/>
      <c r="C22" s="3"/>
      <c r="D22" s="3"/>
      <c r="E22" s="8"/>
      <c r="F22" s="3"/>
      <c r="G22" s="8"/>
    </row>
    <row r="23" spans="1:10" x14ac:dyDescent="0.25">
      <c r="A23" s="3"/>
      <c r="B23" s="3"/>
      <c r="C23" s="3"/>
      <c r="D23" s="3"/>
      <c r="E23" s="8"/>
      <c r="F23" s="3"/>
      <c r="G23" s="8"/>
    </row>
  </sheetData>
  <mergeCells count="9">
    <mergeCell ref="G1:H1"/>
    <mergeCell ref="H2:H3"/>
    <mergeCell ref="A2:A3"/>
    <mergeCell ref="G2:G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 SM</vt:lpstr>
      <vt:lpstr>in SM</vt:lpstr>
      <vt:lpstr>in TM</vt:lpstr>
      <vt:lpstr>sredno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MO_3</dc:creator>
  <cp:lastModifiedBy>student</cp:lastModifiedBy>
  <cp:lastPrinted>2016-09-02T06:25:21Z</cp:lastPrinted>
  <dcterms:created xsi:type="dcterms:W3CDTF">2015-07-29T13:25:01Z</dcterms:created>
  <dcterms:modified xsi:type="dcterms:W3CDTF">2019-10-04T09:27:53Z</dcterms:modified>
</cp:coreProperties>
</file>