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ka_000\Desktop\Erazam\"/>
    </mc:Choice>
  </mc:AlternateContent>
  <bookViews>
    <workbookView xWindow="0" yWindow="0" windowWidth="21600" windowHeight="9735" activeTab="3"/>
  </bookViews>
  <sheets>
    <sheet name="out SM" sheetId="1" r:id="rId1"/>
    <sheet name="in SM" sheetId="2" r:id="rId2"/>
    <sheet name="in TM" sheetId="3" r:id="rId3"/>
    <sheet name="sredno" sheetId="4" r:id="rId4"/>
  </sheets>
  <calcPr calcId="162913"/>
</workbook>
</file>

<file path=xl/calcChain.xml><?xml version="1.0" encoding="utf-8"?>
<calcChain xmlns="http://schemas.openxmlformats.org/spreadsheetml/2006/main">
  <c r="H18" i="3" l="1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E3" i="4" l="1"/>
  <c r="F3" i="4" s="1"/>
  <c r="E4" i="4"/>
  <c r="F4" i="4" s="1"/>
  <c r="E5" i="4"/>
  <c r="F5" i="4" s="1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G18" i="4"/>
  <c r="I17" i="3" l="1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F18" i="3" l="1"/>
  <c r="I17" i="2" l="1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H18" i="2"/>
  <c r="E17" i="3" l="1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F18" i="2"/>
  <c r="F18" i="1"/>
  <c r="D18" i="3" l="1"/>
  <c r="D18" i="2" l="1"/>
  <c r="D18" i="1" l="1"/>
  <c r="B18" i="2" l="1"/>
  <c r="B18" i="3" l="1"/>
  <c r="H18" i="1" l="1"/>
  <c r="B18" i="1"/>
</calcChain>
</file>

<file path=xl/sharedStrings.xml><?xml version="1.0" encoding="utf-8"?>
<sst xmlns="http://schemas.openxmlformats.org/spreadsheetml/2006/main" count="103" uniqueCount="29">
  <si>
    <t>ИФ</t>
  </si>
  <si>
    <t>ФФ</t>
  </si>
  <si>
    <t>ФКНФ</t>
  </si>
  <si>
    <t>ФСлФ</t>
  </si>
  <si>
    <t>ЮФ</t>
  </si>
  <si>
    <t>ФП</t>
  </si>
  <si>
    <t>ФНПП</t>
  </si>
  <si>
    <t>ФЖМК</t>
  </si>
  <si>
    <t>БгФ</t>
  </si>
  <si>
    <t>СтФ</t>
  </si>
  <si>
    <t>ФМИ</t>
  </si>
  <si>
    <t>ФзФ</t>
  </si>
  <si>
    <t>ФХФ</t>
  </si>
  <si>
    <t>БФ</t>
  </si>
  <si>
    <t>ГГФ</t>
  </si>
  <si>
    <t>2014 - 2015</t>
  </si>
  <si>
    <t>брой</t>
  </si>
  <si>
    <t>%</t>
  </si>
  <si>
    <t>ТОТАЛ</t>
  </si>
  <si>
    <t>среден %</t>
  </si>
  <si>
    <t>среден брой</t>
  </si>
  <si>
    <t>out SM</t>
  </si>
  <si>
    <t>in SM</t>
  </si>
  <si>
    <t>in TM</t>
  </si>
  <si>
    <t>брой PM</t>
  </si>
  <si>
    <t>квоти /брой мобилности/</t>
  </si>
  <si>
    <t>2015 - 2016</t>
  </si>
  <si>
    <t>факултет</t>
  </si>
  <si>
    <t>2016 - 2017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</si>
</sst>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/>
    <xf numFmtId="9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2" xfId="0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I3" sqref="I3:I17"/>
    </sheetView>
  </sheetViews>
  <sheetFormatPr defaultRowHeight="15" x14ac:dyDescent="0.25"/>
  <cols>
    <col min="1" max="1" width="10.7109375" customWidth="1"/>
    <col min="2" max="2" width="10.28515625" customWidth="1"/>
    <col min="3" max="3" width="15.42578125" customWidth="1"/>
    <col min="4" max="4" width="10.28515625" customWidth="1"/>
    <col min="5" max="5" width="15.7109375" customWidth="1"/>
    <col min="6" max="6" width="10.42578125" customWidth="1"/>
    <col min="7" max="7" width="16" customWidth="1"/>
    <col min="8" max="8" width="15.42578125" customWidth="1"/>
    <col min="9" max="9" width="15.5703125" customWidth="1"/>
    <col min="10" max="10" width="18.42578125" customWidth="1"/>
  </cols>
  <sheetData>
    <row r="1" spans="1:11" ht="15" customHeight="1" x14ac:dyDescent="0.25">
      <c r="A1" s="1"/>
      <c r="B1" s="36" t="s">
        <v>15</v>
      </c>
      <c r="C1" s="36"/>
      <c r="D1" s="38" t="s">
        <v>26</v>
      </c>
      <c r="E1" s="39"/>
      <c r="F1" s="38" t="s">
        <v>28</v>
      </c>
      <c r="G1" s="39"/>
      <c r="H1" s="37" t="s">
        <v>18</v>
      </c>
      <c r="I1" s="37"/>
      <c r="J1" s="4"/>
      <c r="K1" s="4"/>
    </row>
    <row r="2" spans="1:11" x14ac:dyDescent="0.25">
      <c r="A2" s="1"/>
      <c r="B2" s="3" t="s">
        <v>16</v>
      </c>
      <c r="C2" s="3" t="s">
        <v>17</v>
      </c>
      <c r="D2" s="3" t="s">
        <v>16</v>
      </c>
      <c r="E2" s="3" t="s">
        <v>17</v>
      </c>
      <c r="F2" s="16" t="s">
        <v>16</v>
      </c>
      <c r="G2" s="16" t="s">
        <v>17</v>
      </c>
      <c r="H2" s="19" t="s">
        <v>20</v>
      </c>
      <c r="I2" s="18" t="s">
        <v>19</v>
      </c>
      <c r="J2" s="4"/>
      <c r="K2" s="4"/>
    </row>
    <row r="3" spans="1:11" x14ac:dyDescent="0.25">
      <c r="A3" s="25" t="s">
        <v>0</v>
      </c>
      <c r="B3" s="6">
        <v>24</v>
      </c>
      <c r="C3" s="3">
        <f>(B3/295)*100</f>
        <v>8.1355932203389827</v>
      </c>
      <c r="D3" s="6">
        <v>18</v>
      </c>
      <c r="E3" s="16">
        <f>(D3/273)*100</f>
        <v>6.593406593406594</v>
      </c>
      <c r="F3" s="6">
        <v>7</v>
      </c>
      <c r="G3" s="24">
        <f>(F3/265)*100</f>
        <v>2.6415094339622645</v>
      </c>
      <c r="H3" s="7">
        <v>16.329999999999998</v>
      </c>
      <c r="I3" s="7">
        <f>(C3+E3+G3)/3</f>
        <v>5.7901697492359476</v>
      </c>
      <c r="K3" s="4"/>
    </row>
    <row r="4" spans="1:11" x14ac:dyDescent="0.25">
      <c r="A4" s="25" t="s">
        <v>1</v>
      </c>
      <c r="B4" s="6">
        <v>45</v>
      </c>
      <c r="C4" s="3">
        <f t="shared" ref="C4:C17" si="0">(B4/295)*100</f>
        <v>15.254237288135593</v>
      </c>
      <c r="D4" s="6">
        <v>43</v>
      </c>
      <c r="E4" s="16">
        <f t="shared" ref="E4:E17" si="1">(D4/273)*100</f>
        <v>15.75091575091575</v>
      </c>
      <c r="F4" s="6">
        <v>47</v>
      </c>
      <c r="G4" s="24">
        <f t="shared" ref="G4:G17" si="2">(F4/265)*100</f>
        <v>17.735849056603772</v>
      </c>
      <c r="H4" s="7">
        <v>45</v>
      </c>
      <c r="I4" s="7">
        <f t="shared" ref="I4:I17" si="3">(C4+E4+G4)/3</f>
        <v>16.247000698551705</v>
      </c>
      <c r="K4" s="4"/>
    </row>
    <row r="5" spans="1:11" x14ac:dyDescent="0.25">
      <c r="A5" s="25" t="s">
        <v>2</v>
      </c>
      <c r="B5" s="6">
        <v>58</v>
      </c>
      <c r="C5" s="3">
        <f t="shared" si="0"/>
        <v>19.661016949152543</v>
      </c>
      <c r="D5" s="6">
        <v>56</v>
      </c>
      <c r="E5" s="16">
        <f t="shared" si="1"/>
        <v>20.512820512820511</v>
      </c>
      <c r="F5" s="6">
        <v>49</v>
      </c>
      <c r="G5" s="24">
        <f t="shared" si="2"/>
        <v>18.490566037735849</v>
      </c>
      <c r="H5" s="7">
        <v>54.33</v>
      </c>
      <c r="I5" s="7">
        <f t="shared" si="3"/>
        <v>19.554801166569632</v>
      </c>
      <c r="K5" s="4"/>
    </row>
    <row r="6" spans="1:11" x14ac:dyDescent="0.25">
      <c r="A6" s="25" t="s">
        <v>3</v>
      </c>
      <c r="B6" s="6">
        <v>38</v>
      </c>
      <c r="C6" s="3">
        <f t="shared" si="0"/>
        <v>12.881355932203389</v>
      </c>
      <c r="D6" s="6">
        <v>22</v>
      </c>
      <c r="E6" s="16">
        <f t="shared" si="1"/>
        <v>8.0586080586080584</v>
      </c>
      <c r="F6" s="6">
        <v>41</v>
      </c>
      <c r="G6" s="24">
        <f t="shared" si="2"/>
        <v>15.471698113207546</v>
      </c>
      <c r="H6" s="7">
        <v>33.67</v>
      </c>
      <c r="I6" s="7">
        <f t="shared" si="3"/>
        <v>12.137220701339665</v>
      </c>
      <c r="K6" s="4"/>
    </row>
    <row r="7" spans="1:11" x14ac:dyDescent="0.25">
      <c r="A7" s="25" t="s">
        <v>4</v>
      </c>
      <c r="B7" s="6">
        <v>41</v>
      </c>
      <c r="C7" s="3">
        <f t="shared" si="0"/>
        <v>13.898305084745763</v>
      </c>
      <c r="D7" s="6">
        <v>38</v>
      </c>
      <c r="E7" s="16">
        <f t="shared" si="1"/>
        <v>13.91941391941392</v>
      </c>
      <c r="F7" s="6">
        <v>58</v>
      </c>
      <c r="G7" s="24">
        <f t="shared" si="2"/>
        <v>21.886792452830189</v>
      </c>
      <c r="H7" s="7">
        <v>45.67</v>
      </c>
      <c r="I7" s="7">
        <f t="shared" si="3"/>
        <v>16.568170485663291</v>
      </c>
      <c r="K7" s="4"/>
    </row>
    <row r="8" spans="1:11" x14ac:dyDescent="0.25">
      <c r="A8" s="25" t="s">
        <v>5</v>
      </c>
      <c r="B8" s="6">
        <v>4</v>
      </c>
      <c r="C8" s="3">
        <f t="shared" si="0"/>
        <v>1.3559322033898304</v>
      </c>
      <c r="D8" s="6">
        <v>1</v>
      </c>
      <c r="E8" s="16">
        <f t="shared" si="1"/>
        <v>0.36630036630036628</v>
      </c>
      <c r="F8" s="6">
        <v>0</v>
      </c>
      <c r="G8" s="24">
        <f t="shared" si="2"/>
        <v>0</v>
      </c>
      <c r="H8" s="7">
        <v>1.67</v>
      </c>
      <c r="I8" s="7">
        <f t="shared" si="3"/>
        <v>0.57407752323006556</v>
      </c>
      <c r="K8" s="4"/>
    </row>
    <row r="9" spans="1:11" x14ac:dyDescent="0.25">
      <c r="A9" s="25" t="s">
        <v>6</v>
      </c>
      <c r="B9" s="6">
        <v>4</v>
      </c>
      <c r="C9" s="3">
        <f t="shared" si="0"/>
        <v>1.3559322033898304</v>
      </c>
      <c r="D9" s="6">
        <v>2</v>
      </c>
      <c r="E9" s="16">
        <f t="shared" si="1"/>
        <v>0.73260073260073255</v>
      </c>
      <c r="F9" s="6">
        <v>0</v>
      </c>
      <c r="G9" s="24">
        <f t="shared" si="2"/>
        <v>0</v>
      </c>
      <c r="H9" s="7">
        <v>2</v>
      </c>
      <c r="I9" s="7">
        <f t="shared" si="3"/>
        <v>0.69617764533018767</v>
      </c>
      <c r="K9" s="4"/>
    </row>
    <row r="10" spans="1:11" x14ac:dyDescent="0.25">
      <c r="A10" s="25" t="s">
        <v>7</v>
      </c>
      <c r="B10" s="6">
        <v>23</v>
      </c>
      <c r="C10" s="3">
        <f t="shared" si="0"/>
        <v>7.796610169491526</v>
      </c>
      <c r="D10" s="6">
        <v>17</v>
      </c>
      <c r="E10" s="16">
        <f t="shared" si="1"/>
        <v>6.2271062271062272</v>
      </c>
      <c r="F10" s="6">
        <v>11</v>
      </c>
      <c r="G10" s="24">
        <f t="shared" si="2"/>
        <v>4.1509433962264151</v>
      </c>
      <c r="H10" s="7">
        <v>17</v>
      </c>
      <c r="I10" s="7">
        <f t="shared" si="3"/>
        <v>6.0582199309413882</v>
      </c>
      <c r="K10" s="4"/>
    </row>
    <row r="11" spans="1:11" x14ac:dyDescent="0.25">
      <c r="A11" s="25" t="s">
        <v>8</v>
      </c>
      <c r="B11" s="6">
        <v>2</v>
      </c>
      <c r="C11" s="3">
        <f t="shared" si="0"/>
        <v>0.67796610169491522</v>
      </c>
      <c r="D11" s="6">
        <v>5</v>
      </c>
      <c r="E11" s="16">
        <f t="shared" si="1"/>
        <v>1.8315018315018317</v>
      </c>
      <c r="F11" s="6">
        <v>0</v>
      </c>
      <c r="G11" s="24">
        <f t="shared" si="2"/>
        <v>0</v>
      </c>
      <c r="H11" s="7">
        <v>2.33</v>
      </c>
      <c r="I11" s="7">
        <f t="shared" si="3"/>
        <v>0.83648931106558233</v>
      </c>
      <c r="K11" s="4"/>
    </row>
    <row r="12" spans="1:11" x14ac:dyDescent="0.25">
      <c r="A12" s="25" t="s">
        <v>9</v>
      </c>
      <c r="B12" s="6">
        <v>23</v>
      </c>
      <c r="C12" s="3">
        <f t="shared" si="0"/>
        <v>7.796610169491526</v>
      </c>
      <c r="D12" s="6">
        <v>26</v>
      </c>
      <c r="E12" s="16">
        <f t="shared" si="1"/>
        <v>9.5238095238095237</v>
      </c>
      <c r="F12" s="6">
        <v>23</v>
      </c>
      <c r="G12" s="24">
        <f t="shared" si="2"/>
        <v>8.6792452830188669</v>
      </c>
      <c r="H12" s="7">
        <v>24</v>
      </c>
      <c r="I12" s="7">
        <f t="shared" si="3"/>
        <v>8.6665549921066383</v>
      </c>
      <c r="K12" s="4"/>
    </row>
    <row r="13" spans="1:11" x14ac:dyDescent="0.25">
      <c r="A13" s="25" t="s">
        <v>10</v>
      </c>
      <c r="B13" s="6">
        <v>19</v>
      </c>
      <c r="C13" s="3">
        <f t="shared" si="0"/>
        <v>6.4406779661016946</v>
      </c>
      <c r="D13" s="6">
        <v>19</v>
      </c>
      <c r="E13" s="16">
        <f t="shared" si="1"/>
        <v>6.9597069597069599</v>
      </c>
      <c r="F13" s="6">
        <v>14</v>
      </c>
      <c r="G13" s="24">
        <f t="shared" si="2"/>
        <v>5.2830188679245289</v>
      </c>
      <c r="H13" s="7">
        <v>17.329999999999998</v>
      </c>
      <c r="I13" s="7">
        <f t="shared" si="3"/>
        <v>6.2278012645777281</v>
      </c>
      <c r="K13" s="4"/>
    </row>
    <row r="14" spans="1:11" x14ac:dyDescent="0.25">
      <c r="A14" s="25" t="s">
        <v>11</v>
      </c>
      <c r="B14" s="6">
        <v>4</v>
      </c>
      <c r="C14" s="3">
        <f t="shared" si="0"/>
        <v>1.3559322033898304</v>
      </c>
      <c r="D14" s="6">
        <v>3</v>
      </c>
      <c r="E14" s="16">
        <f t="shared" si="1"/>
        <v>1.098901098901099</v>
      </c>
      <c r="F14" s="6">
        <v>1</v>
      </c>
      <c r="G14" s="24">
        <f t="shared" si="2"/>
        <v>0.37735849056603776</v>
      </c>
      <c r="H14" s="7">
        <v>2.67</v>
      </c>
      <c r="I14" s="7">
        <f t="shared" si="3"/>
        <v>0.94406393095232233</v>
      </c>
      <c r="K14" s="4"/>
    </row>
    <row r="15" spans="1:11" x14ac:dyDescent="0.25">
      <c r="A15" s="25" t="s">
        <v>12</v>
      </c>
      <c r="B15" s="6">
        <v>0</v>
      </c>
      <c r="C15" s="3">
        <f t="shared" si="0"/>
        <v>0</v>
      </c>
      <c r="D15" s="6">
        <v>2</v>
      </c>
      <c r="E15" s="16">
        <f t="shared" si="1"/>
        <v>0.73260073260073255</v>
      </c>
      <c r="F15" s="6">
        <v>2</v>
      </c>
      <c r="G15" s="24">
        <f t="shared" si="2"/>
        <v>0.75471698113207553</v>
      </c>
      <c r="H15" s="7">
        <v>1.33</v>
      </c>
      <c r="I15" s="7">
        <f t="shared" si="3"/>
        <v>0.49577257124426932</v>
      </c>
      <c r="K15" s="4"/>
    </row>
    <row r="16" spans="1:11" x14ac:dyDescent="0.25">
      <c r="A16" s="25" t="s">
        <v>13</v>
      </c>
      <c r="B16" s="6">
        <v>7</v>
      </c>
      <c r="C16" s="3">
        <f t="shared" si="0"/>
        <v>2.3728813559322033</v>
      </c>
      <c r="D16" s="6">
        <v>12</v>
      </c>
      <c r="E16" s="16">
        <f t="shared" si="1"/>
        <v>4.395604395604396</v>
      </c>
      <c r="F16" s="6">
        <v>9</v>
      </c>
      <c r="G16" s="24">
        <f t="shared" si="2"/>
        <v>3.3962264150943398</v>
      </c>
      <c r="H16" s="7">
        <v>9.33</v>
      </c>
      <c r="I16" s="7">
        <f t="shared" si="3"/>
        <v>3.3882373888769792</v>
      </c>
      <c r="K16" s="4"/>
    </row>
    <row r="17" spans="1:13" x14ac:dyDescent="0.25">
      <c r="A17" s="25" t="s">
        <v>14</v>
      </c>
      <c r="B17" s="6">
        <v>3</v>
      </c>
      <c r="C17" s="3">
        <f t="shared" si="0"/>
        <v>1.0169491525423728</v>
      </c>
      <c r="D17" s="6">
        <v>9</v>
      </c>
      <c r="E17" s="16">
        <f t="shared" si="1"/>
        <v>3.296703296703297</v>
      </c>
      <c r="F17" s="6">
        <v>3</v>
      </c>
      <c r="G17" s="24">
        <f t="shared" si="2"/>
        <v>1.1320754716981132</v>
      </c>
      <c r="H17" s="7">
        <v>5</v>
      </c>
      <c r="I17" s="27">
        <f t="shared" si="3"/>
        <v>1.815242640314594</v>
      </c>
      <c r="K17" s="4"/>
    </row>
    <row r="18" spans="1:13" x14ac:dyDescent="0.25">
      <c r="B18" s="6">
        <f>SUM(B3:B17)</f>
        <v>295</v>
      </c>
      <c r="C18" s="5"/>
      <c r="D18" s="6">
        <f>SUM(D3:D17)</f>
        <v>273</v>
      </c>
      <c r="E18" s="20"/>
      <c r="F18" s="6">
        <f>SUM(F3:F17)</f>
        <v>265</v>
      </c>
      <c r="G18" s="20"/>
      <c r="H18" s="10">
        <f>SUM(H3:H17)</f>
        <v>277.65999999999997</v>
      </c>
      <c r="I18" s="26"/>
      <c r="K18" s="4"/>
    </row>
    <row r="19" spans="1:13" x14ac:dyDescent="0.25">
      <c r="M19" s="9"/>
    </row>
    <row r="21" spans="1:13" x14ac:dyDescent="0.25">
      <c r="K21" s="2"/>
      <c r="L21" s="2"/>
    </row>
    <row r="22" spans="1:13" x14ac:dyDescent="0.25">
      <c r="K22" s="2"/>
      <c r="L22" s="2"/>
    </row>
    <row r="23" spans="1:13" x14ac:dyDescent="0.25">
      <c r="K23" s="2"/>
      <c r="L23" s="2"/>
    </row>
    <row r="24" spans="1:13" x14ac:dyDescent="0.25">
      <c r="K24" s="2"/>
      <c r="L24" s="2"/>
    </row>
  </sheetData>
  <mergeCells count="4">
    <mergeCell ref="B1:C1"/>
    <mergeCell ref="H1:I1"/>
    <mergeCell ref="D1:E1"/>
    <mergeCell ref="F1:G1"/>
  </mergeCells>
  <pageMargins left="0.7" right="0.7" top="0.75" bottom="0.75" header="0.3" footer="0.3"/>
  <pageSetup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I3" sqref="I3:I17"/>
    </sheetView>
  </sheetViews>
  <sheetFormatPr defaultRowHeight="15" x14ac:dyDescent="0.25"/>
  <cols>
    <col min="1" max="1" width="10.7109375" customWidth="1"/>
    <col min="2" max="2" width="10.140625" customWidth="1"/>
    <col min="3" max="3" width="15.85546875" customWidth="1"/>
    <col min="4" max="4" width="10.42578125" customWidth="1"/>
    <col min="5" max="5" width="15.42578125" customWidth="1"/>
    <col min="6" max="6" width="10" customWidth="1"/>
    <col min="7" max="7" width="16.140625" customWidth="1"/>
    <col min="8" max="8" width="15.5703125" customWidth="1"/>
    <col min="9" max="9" width="15.28515625" customWidth="1"/>
    <col min="11" max="11" width="13" customWidth="1"/>
  </cols>
  <sheetData>
    <row r="1" spans="1:10" x14ac:dyDescent="0.25">
      <c r="A1" s="1"/>
      <c r="B1" s="36" t="s">
        <v>15</v>
      </c>
      <c r="C1" s="36"/>
      <c r="D1" s="38" t="s">
        <v>26</v>
      </c>
      <c r="E1" s="39"/>
      <c r="F1" s="38" t="s">
        <v>28</v>
      </c>
      <c r="G1" s="39"/>
      <c r="H1" s="37" t="s">
        <v>18</v>
      </c>
      <c r="I1" s="37"/>
      <c r="J1" s="4"/>
    </row>
    <row r="2" spans="1:10" x14ac:dyDescent="0.25">
      <c r="A2" s="1"/>
      <c r="B2" s="3" t="s">
        <v>16</v>
      </c>
      <c r="C2" s="3" t="s">
        <v>17</v>
      </c>
      <c r="D2" s="3" t="s">
        <v>16</v>
      </c>
      <c r="E2" s="3" t="s">
        <v>17</v>
      </c>
      <c r="F2" s="16" t="s">
        <v>16</v>
      </c>
      <c r="G2" s="16" t="s">
        <v>17</v>
      </c>
      <c r="H2" s="31" t="s">
        <v>20</v>
      </c>
      <c r="I2" s="19" t="s">
        <v>19</v>
      </c>
      <c r="J2" s="4"/>
    </row>
    <row r="3" spans="1:10" x14ac:dyDescent="0.25">
      <c r="A3" s="25" t="s">
        <v>0</v>
      </c>
      <c r="B3" s="6">
        <v>5</v>
      </c>
      <c r="C3" s="11">
        <f>(B3/146)*100</f>
        <v>3.4246575342465753</v>
      </c>
      <c r="D3" s="6">
        <v>5</v>
      </c>
      <c r="E3" s="16">
        <f>(D3/162)*100</f>
        <v>3.0864197530864197</v>
      </c>
      <c r="F3" s="6">
        <v>2</v>
      </c>
      <c r="G3" s="29">
        <f>(F3/F18)*100</f>
        <v>1.2422360248447204</v>
      </c>
      <c r="H3" s="27">
        <v>4</v>
      </c>
      <c r="I3" s="28">
        <f>(C3+E3+G3)/3</f>
        <v>2.5844377707259052</v>
      </c>
      <c r="J3" s="4"/>
    </row>
    <row r="4" spans="1:10" x14ac:dyDescent="0.25">
      <c r="A4" s="25" t="s">
        <v>1</v>
      </c>
      <c r="B4" s="6">
        <v>27</v>
      </c>
      <c r="C4" s="11">
        <f t="shared" ref="C4:C17" si="0">(B4/146)*100</f>
        <v>18.493150684931507</v>
      </c>
      <c r="D4" s="6">
        <v>26</v>
      </c>
      <c r="E4" s="16">
        <f t="shared" ref="E4:E17" si="1">(D4/162)*100</f>
        <v>16.049382716049383</v>
      </c>
      <c r="F4" s="6">
        <v>35</v>
      </c>
      <c r="G4" s="29">
        <f>(F4/F18)*100</f>
        <v>21.739130434782609</v>
      </c>
      <c r="H4" s="27">
        <v>29.33</v>
      </c>
      <c r="I4" s="28">
        <f t="shared" ref="I4:I17" si="2">(C4+E4+G4)/3</f>
        <v>18.760554611921165</v>
      </c>
      <c r="J4" s="4"/>
    </row>
    <row r="5" spans="1:10" x14ac:dyDescent="0.25">
      <c r="A5" s="25" t="s">
        <v>2</v>
      </c>
      <c r="B5" s="6">
        <v>9</v>
      </c>
      <c r="C5" s="11">
        <f t="shared" si="0"/>
        <v>6.1643835616438354</v>
      </c>
      <c r="D5" s="6">
        <v>17</v>
      </c>
      <c r="E5" s="16">
        <f t="shared" si="1"/>
        <v>10.493827160493826</v>
      </c>
      <c r="F5" s="6">
        <v>8</v>
      </c>
      <c r="G5" s="29">
        <f>(F5/F18)*100</f>
        <v>4.9689440993788816</v>
      </c>
      <c r="H5" s="27">
        <v>11.33</v>
      </c>
      <c r="I5" s="28">
        <f t="shared" si="2"/>
        <v>7.2090516071721806</v>
      </c>
      <c r="J5" s="4"/>
    </row>
    <row r="6" spans="1:10" x14ac:dyDescent="0.25">
      <c r="A6" s="25" t="s">
        <v>3</v>
      </c>
      <c r="B6" s="6">
        <v>44</v>
      </c>
      <c r="C6" s="11">
        <f t="shared" si="0"/>
        <v>30.136986301369863</v>
      </c>
      <c r="D6" s="6">
        <v>46</v>
      </c>
      <c r="E6" s="16">
        <f t="shared" si="1"/>
        <v>28.39506172839506</v>
      </c>
      <c r="F6" s="6">
        <v>28</v>
      </c>
      <c r="G6" s="29">
        <f>(F6/F18)*100</f>
        <v>17.391304347826086</v>
      </c>
      <c r="H6" s="27">
        <v>39.33</v>
      </c>
      <c r="I6" s="28">
        <f t="shared" si="2"/>
        <v>25.307784125863673</v>
      </c>
      <c r="J6" s="4"/>
    </row>
    <row r="7" spans="1:10" x14ac:dyDescent="0.25">
      <c r="A7" s="25" t="s">
        <v>4</v>
      </c>
      <c r="B7" s="6">
        <v>14</v>
      </c>
      <c r="C7" s="11">
        <f t="shared" si="0"/>
        <v>9.5890410958904102</v>
      </c>
      <c r="D7" s="6">
        <v>21</v>
      </c>
      <c r="E7" s="16">
        <f t="shared" si="1"/>
        <v>12.962962962962962</v>
      </c>
      <c r="F7" s="6">
        <v>25</v>
      </c>
      <c r="G7" s="29">
        <f>(F7/F18)*100</f>
        <v>15.527950310559005</v>
      </c>
      <c r="H7" s="27">
        <v>20</v>
      </c>
      <c r="I7" s="28">
        <f t="shared" si="2"/>
        <v>12.693318123137459</v>
      </c>
      <c r="J7" s="4"/>
    </row>
    <row r="8" spans="1:10" x14ac:dyDescent="0.25">
      <c r="A8" s="25" t="s">
        <v>5</v>
      </c>
      <c r="B8" s="6">
        <v>2</v>
      </c>
      <c r="C8" s="11">
        <f t="shared" si="0"/>
        <v>1.3698630136986301</v>
      </c>
      <c r="D8" s="6">
        <v>3</v>
      </c>
      <c r="E8" s="16">
        <f t="shared" si="1"/>
        <v>1.8518518518518516</v>
      </c>
      <c r="F8" s="6">
        <v>6</v>
      </c>
      <c r="G8" s="29">
        <f>(F8/161)*100</f>
        <v>3.7267080745341614</v>
      </c>
      <c r="H8" s="27">
        <v>3.67</v>
      </c>
      <c r="I8" s="28">
        <f t="shared" si="2"/>
        <v>2.3161409800282144</v>
      </c>
      <c r="J8" s="4"/>
    </row>
    <row r="9" spans="1:10" x14ac:dyDescent="0.25">
      <c r="A9" s="25" t="s">
        <v>6</v>
      </c>
      <c r="B9" s="6">
        <v>4</v>
      </c>
      <c r="C9" s="11">
        <f t="shared" si="0"/>
        <v>2.7397260273972601</v>
      </c>
      <c r="D9" s="6">
        <v>2</v>
      </c>
      <c r="E9" s="16">
        <f t="shared" si="1"/>
        <v>1.2345679012345678</v>
      </c>
      <c r="F9" s="6">
        <v>0</v>
      </c>
      <c r="G9" s="29">
        <f t="shared" ref="G9:G17" si="3">(F9/161)*100</f>
        <v>0</v>
      </c>
      <c r="H9" s="27">
        <v>2</v>
      </c>
      <c r="I9" s="28">
        <f t="shared" si="2"/>
        <v>1.3247646428772759</v>
      </c>
      <c r="J9" s="4"/>
    </row>
    <row r="10" spans="1:10" x14ac:dyDescent="0.25">
      <c r="A10" s="25" t="s">
        <v>7</v>
      </c>
      <c r="B10" s="6">
        <v>5</v>
      </c>
      <c r="C10" s="11">
        <f t="shared" si="0"/>
        <v>3.4246575342465753</v>
      </c>
      <c r="D10" s="6">
        <v>6</v>
      </c>
      <c r="E10" s="16">
        <f t="shared" si="1"/>
        <v>3.7037037037037033</v>
      </c>
      <c r="F10" s="6">
        <v>7</v>
      </c>
      <c r="G10" s="29">
        <f t="shared" si="3"/>
        <v>4.3478260869565215</v>
      </c>
      <c r="H10" s="27">
        <v>6</v>
      </c>
      <c r="I10" s="28">
        <f t="shared" si="2"/>
        <v>3.8253957749689333</v>
      </c>
      <c r="J10" s="4"/>
    </row>
    <row r="11" spans="1:10" x14ac:dyDescent="0.25">
      <c r="A11" s="25" t="s">
        <v>8</v>
      </c>
      <c r="B11" s="6">
        <v>3</v>
      </c>
      <c r="C11" s="11">
        <f t="shared" si="0"/>
        <v>2.054794520547945</v>
      </c>
      <c r="D11" s="6">
        <v>2</v>
      </c>
      <c r="E11" s="16">
        <f t="shared" si="1"/>
        <v>1.2345679012345678</v>
      </c>
      <c r="F11" s="6">
        <v>1</v>
      </c>
      <c r="G11" s="29">
        <f t="shared" si="3"/>
        <v>0.6211180124223602</v>
      </c>
      <c r="H11" s="27">
        <v>2</v>
      </c>
      <c r="I11" s="28">
        <f t="shared" si="2"/>
        <v>1.303493478068291</v>
      </c>
      <c r="J11" s="4"/>
    </row>
    <row r="12" spans="1:10" x14ac:dyDescent="0.25">
      <c r="A12" s="25" t="s">
        <v>9</v>
      </c>
      <c r="B12" s="6">
        <v>25</v>
      </c>
      <c r="C12" s="11">
        <f t="shared" si="0"/>
        <v>17.123287671232877</v>
      </c>
      <c r="D12" s="6">
        <v>20</v>
      </c>
      <c r="E12" s="16">
        <f t="shared" si="1"/>
        <v>12.345679012345679</v>
      </c>
      <c r="F12" s="6">
        <v>35</v>
      </c>
      <c r="G12" s="29">
        <f t="shared" si="3"/>
        <v>21.739130434782609</v>
      </c>
      <c r="H12" s="27">
        <v>26.67</v>
      </c>
      <c r="I12" s="28">
        <f t="shared" si="2"/>
        <v>17.06936570612039</v>
      </c>
      <c r="J12" s="4"/>
    </row>
    <row r="13" spans="1:10" x14ac:dyDescent="0.25">
      <c r="A13" s="25" t="s">
        <v>10</v>
      </c>
      <c r="B13" s="6">
        <v>0</v>
      </c>
      <c r="C13" s="11">
        <f t="shared" si="0"/>
        <v>0</v>
      </c>
      <c r="D13" s="6">
        <v>1</v>
      </c>
      <c r="E13" s="16">
        <f t="shared" si="1"/>
        <v>0.61728395061728392</v>
      </c>
      <c r="F13" s="6">
        <v>3</v>
      </c>
      <c r="G13" s="29">
        <f t="shared" si="3"/>
        <v>1.8633540372670807</v>
      </c>
      <c r="H13" s="27">
        <v>1.33</v>
      </c>
      <c r="I13" s="28">
        <f t="shared" si="2"/>
        <v>0.82687932929478825</v>
      </c>
      <c r="J13" s="4"/>
    </row>
    <row r="14" spans="1:10" x14ac:dyDescent="0.25">
      <c r="A14" s="25" t="s">
        <v>11</v>
      </c>
      <c r="B14" s="6">
        <v>0</v>
      </c>
      <c r="C14" s="11">
        <f t="shared" si="0"/>
        <v>0</v>
      </c>
      <c r="D14" s="6">
        <v>2</v>
      </c>
      <c r="E14" s="16">
        <f t="shared" si="1"/>
        <v>1.2345679012345678</v>
      </c>
      <c r="F14" s="6">
        <v>4</v>
      </c>
      <c r="G14" s="29">
        <f t="shared" si="3"/>
        <v>2.4844720496894408</v>
      </c>
      <c r="H14" s="27">
        <v>2</v>
      </c>
      <c r="I14" s="28">
        <f t="shared" si="2"/>
        <v>1.2396799836413361</v>
      </c>
      <c r="J14" s="4"/>
    </row>
    <row r="15" spans="1:10" x14ac:dyDescent="0.25">
      <c r="A15" s="25" t="s">
        <v>12</v>
      </c>
      <c r="B15" s="6">
        <v>0</v>
      </c>
      <c r="C15" s="11">
        <f t="shared" si="0"/>
        <v>0</v>
      </c>
      <c r="D15" s="6">
        <v>4</v>
      </c>
      <c r="E15" s="16">
        <f t="shared" si="1"/>
        <v>2.4691358024691357</v>
      </c>
      <c r="F15" s="6">
        <v>2</v>
      </c>
      <c r="G15" s="29">
        <f t="shared" si="3"/>
        <v>1.2422360248447204</v>
      </c>
      <c r="H15" s="27">
        <v>2</v>
      </c>
      <c r="I15" s="28">
        <f t="shared" si="2"/>
        <v>1.2371239424379521</v>
      </c>
      <c r="J15" s="4"/>
    </row>
    <row r="16" spans="1:10" x14ac:dyDescent="0.25">
      <c r="A16" s="25" t="s">
        <v>13</v>
      </c>
      <c r="B16" s="6">
        <v>4</v>
      </c>
      <c r="C16" s="11">
        <f t="shared" si="0"/>
        <v>2.7397260273972601</v>
      </c>
      <c r="D16" s="6">
        <v>2</v>
      </c>
      <c r="E16" s="16">
        <f t="shared" si="1"/>
        <v>1.2345679012345678</v>
      </c>
      <c r="F16" s="6">
        <v>2</v>
      </c>
      <c r="G16" s="29">
        <f t="shared" si="3"/>
        <v>1.2422360248447204</v>
      </c>
      <c r="H16" s="27">
        <v>2.67</v>
      </c>
      <c r="I16" s="28">
        <f t="shared" si="2"/>
        <v>1.738843317825516</v>
      </c>
      <c r="J16" s="4"/>
    </row>
    <row r="17" spans="1:14" x14ac:dyDescent="0.25">
      <c r="A17" s="25" t="s">
        <v>14</v>
      </c>
      <c r="B17" s="6">
        <v>4</v>
      </c>
      <c r="C17" s="11">
        <f t="shared" si="0"/>
        <v>2.7397260273972601</v>
      </c>
      <c r="D17" s="6">
        <v>5</v>
      </c>
      <c r="E17" s="16">
        <f t="shared" si="1"/>
        <v>3.0864197530864197</v>
      </c>
      <c r="F17" s="6">
        <v>3</v>
      </c>
      <c r="G17" s="29">
        <f t="shared" si="3"/>
        <v>1.8633540372670807</v>
      </c>
      <c r="H17" s="27">
        <v>4</v>
      </c>
      <c r="I17" s="28">
        <f t="shared" si="2"/>
        <v>2.5631666059169205</v>
      </c>
      <c r="J17" s="4"/>
    </row>
    <row r="18" spans="1:14" x14ac:dyDescent="0.25">
      <c r="B18" s="6">
        <f>SUM(B3:B17)</f>
        <v>146</v>
      </c>
      <c r="C18" s="14"/>
      <c r="D18" s="6">
        <f>SUM(D3:D17)</f>
        <v>162</v>
      </c>
      <c r="E18" s="13"/>
      <c r="F18" s="6">
        <f>SUM(F3:F17)</f>
        <v>161</v>
      </c>
      <c r="G18" s="13"/>
      <c r="H18" s="10">
        <f>SUM(H3:H17)</f>
        <v>156.32999999999998</v>
      </c>
      <c r="I18" s="26"/>
    </row>
    <row r="21" spans="1:14" x14ac:dyDescent="0.25">
      <c r="M21" s="2"/>
      <c r="N21" s="2"/>
    </row>
    <row r="22" spans="1:14" x14ac:dyDescent="0.25">
      <c r="M22" s="2"/>
      <c r="N22" s="2"/>
    </row>
  </sheetData>
  <mergeCells count="4">
    <mergeCell ref="B1:C1"/>
    <mergeCell ref="H1:I1"/>
    <mergeCell ref="F1:G1"/>
    <mergeCell ref="D1:E1"/>
  </mergeCells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I3" sqref="I3:I17"/>
    </sheetView>
  </sheetViews>
  <sheetFormatPr defaultRowHeight="15" x14ac:dyDescent="0.25"/>
  <cols>
    <col min="1" max="1" width="10.85546875" customWidth="1"/>
    <col min="2" max="2" width="10.28515625" customWidth="1"/>
    <col min="3" max="3" width="15.28515625" customWidth="1"/>
    <col min="4" max="4" width="10.42578125" customWidth="1"/>
    <col min="5" max="5" width="15.42578125" customWidth="1"/>
    <col min="6" max="6" width="10.7109375" style="32" customWidth="1"/>
    <col min="7" max="7" width="15.85546875" style="2" customWidth="1"/>
    <col min="8" max="8" width="15.5703125" customWidth="1"/>
    <col min="9" max="9" width="15.7109375" customWidth="1"/>
  </cols>
  <sheetData>
    <row r="1" spans="1:9" x14ac:dyDescent="0.25">
      <c r="A1" s="1"/>
      <c r="B1" s="36" t="s">
        <v>15</v>
      </c>
      <c r="C1" s="36"/>
      <c r="D1" s="42" t="s">
        <v>26</v>
      </c>
      <c r="E1" s="43"/>
      <c r="F1" s="42" t="s">
        <v>28</v>
      </c>
      <c r="G1" s="43"/>
      <c r="H1" s="40" t="s">
        <v>18</v>
      </c>
      <c r="I1" s="41"/>
    </row>
    <row r="2" spans="1:9" x14ac:dyDescent="0.25">
      <c r="A2" s="1"/>
      <c r="B2" s="3" t="s">
        <v>16</v>
      </c>
      <c r="C2" s="3" t="s">
        <v>17</v>
      </c>
      <c r="D2" s="3" t="s">
        <v>16</v>
      </c>
      <c r="E2" s="3" t="s">
        <v>17</v>
      </c>
      <c r="F2" s="10" t="s">
        <v>16</v>
      </c>
      <c r="G2" s="30" t="s">
        <v>17</v>
      </c>
      <c r="H2" s="31" t="s">
        <v>20</v>
      </c>
      <c r="I2" s="19" t="s">
        <v>19</v>
      </c>
    </row>
    <row r="3" spans="1:9" x14ac:dyDescent="0.25">
      <c r="A3" s="1" t="s">
        <v>0</v>
      </c>
      <c r="B3" s="6">
        <v>0</v>
      </c>
      <c r="C3" s="11">
        <f>(B3/36)*100</f>
        <v>0</v>
      </c>
      <c r="D3" s="21">
        <v>4</v>
      </c>
      <c r="E3" s="16">
        <f>(D3/47)*100</f>
        <v>8.5106382978723403</v>
      </c>
      <c r="F3" s="21">
        <v>4</v>
      </c>
      <c r="G3" s="30">
        <f>(F3/49)*100</f>
        <v>8.1632653061224492</v>
      </c>
      <c r="H3" s="34">
        <v>2.67</v>
      </c>
      <c r="I3" s="12">
        <f>(C3+E3+G3)/3</f>
        <v>5.5579678679982623</v>
      </c>
    </row>
    <row r="4" spans="1:9" x14ac:dyDescent="0.25">
      <c r="A4" s="1" t="s">
        <v>1</v>
      </c>
      <c r="B4" s="6">
        <v>2</v>
      </c>
      <c r="C4" s="11">
        <f t="shared" ref="C4:C17" si="0">(B4/36)*100</f>
        <v>5.5555555555555554</v>
      </c>
      <c r="D4" s="21">
        <v>4</v>
      </c>
      <c r="E4" s="16">
        <f t="shared" ref="E4:E17" si="1">(D4/47)*100</f>
        <v>8.5106382978723403</v>
      </c>
      <c r="F4" s="21">
        <v>3</v>
      </c>
      <c r="G4" s="30">
        <f t="shared" ref="G4:G17" si="2">(F4/49)*100</f>
        <v>6.1224489795918364</v>
      </c>
      <c r="H4" s="34">
        <v>3</v>
      </c>
      <c r="I4" s="12">
        <f t="shared" ref="I4:I17" si="3">(C4+E4+G4)/3</f>
        <v>6.7295476110065771</v>
      </c>
    </row>
    <row r="5" spans="1:9" x14ac:dyDescent="0.25">
      <c r="A5" s="1" t="s">
        <v>2</v>
      </c>
      <c r="B5" s="6">
        <v>3</v>
      </c>
      <c r="C5" s="11">
        <f t="shared" si="0"/>
        <v>8.3333333333333321</v>
      </c>
      <c r="D5" s="21">
        <v>6</v>
      </c>
      <c r="E5" s="16">
        <f t="shared" si="1"/>
        <v>12.76595744680851</v>
      </c>
      <c r="F5" s="21">
        <v>8</v>
      </c>
      <c r="G5" s="30">
        <f t="shared" si="2"/>
        <v>16.326530612244898</v>
      </c>
      <c r="H5" s="34">
        <v>5.67</v>
      </c>
      <c r="I5" s="12">
        <f t="shared" si="3"/>
        <v>12.475273797462245</v>
      </c>
    </row>
    <row r="6" spans="1:9" x14ac:dyDescent="0.25">
      <c r="A6" s="1" t="s">
        <v>3</v>
      </c>
      <c r="B6" s="6">
        <v>12</v>
      </c>
      <c r="C6" s="11">
        <f t="shared" si="0"/>
        <v>33.333333333333329</v>
      </c>
      <c r="D6" s="21">
        <v>10</v>
      </c>
      <c r="E6" s="16">
        <f t="shared" si="1"/>
        <v>21.276595744680851</v>
      </c>
      <c r="F6" s="21">
        <v>7</v>
      </c>
      <c r="G6" s="30">
        <f t="shared" si="2"/>
        <v>14.285714285714285</v>
      </c>
      <c r="H6" s="34">
        <v>9.67</v>
      </c>
      <c r="I6" s="12">
        <f t="shared" si="3"/>
        <v>22.965214454576152</v>
      </c>
    </row>
    <row r="7" spans="1:9" x14ac:dyDescent="0.25">
      <c r="A7" s="1" t="s">
        <v>4</v>
      </c>
      <c r="B7" s="6">
        <v>9</v>
      </c>
      <c r="C7" s="11">
        <f t="shared" si="0"/>
        <v>25</v>
      </c>
      <c r="D7" s="21">
        <v>8</v>
      </c>
      <c r="E7" s="16">
        <f t="shared" si="1"/>
        <v>17.021276595744681</v>
      </c>
      <c r="F7" s="21">
        <v>7</v>
      </c>
      <c r="G7" s="30">
        <f t="shared" si="2"/>
        <v>14.285714285714285</v>
      </c>
      <c r="H7" s="34">
        <v>8</v>
      </c>
      <c r="I7" s="12">
        <f t="shared" si="3"/>
        <v>18.768996960486323</v>
      </c>
    </row>
    <row r="8" spans="1:9" x14ac:dyDescent="0.25">
      <c r="A8" s="1" t="s">
        <v>5</v>
      </c>
      <c r="B8" s="6">
        <v>5</v>
      </c>
      <c r="C8" s="11">
        <f t="shared" si="0"/>
        <v>13.888888888888889</v>
      </c>
      <c r="D8" s="21">
        <v>2</v>
      </c>
      <c r="E8" s="16">
        <f t="shared" si="1"/>
        <v>4.2553191489361701</v>
      </c>
      <c r="F8" s="21">
        <v>2</v>
      </c>
      <c r="G8" s="30">
        <f t="shared" si="2"/>
        <v>4.0816326530612246</v>
      </c>
      <c r="H8" s="34">
        <v>3</v>
      </c>
      <c r="I8" s="12">
        <f t="shared" si="3"/>
        <v>7.4086135636287613</v>
      </c>
    </row>
    <row r="9" spans="1:9" x14ac:dyDescent="0.25">
      <c r="A9" s="1" t="s">
        <v>6</v>
      </c>
      <c r="B9" s="6">
        <v>0</v>
      </c>
      <c r="C9" s="11">
        <f t="shared" si="0"/>
        <v>0</v>
      </c>
      <c r="D9" s="21">
        <v>1</v>
      </c>
      <c r="E9" s="16">
        <f t="shared" si="1"/>
        <v>2.1276595744680851</v>
      </c>
      <c r="F9" s="21">
        <v>2</v>
      </c>
      <c r="G9" s="30">
        <f t="shared" si="2"/>
        <v>4.0816326530612246</v>
      </c>
      <c r="H9" s="34">
        <v>1</v>
      </c>
      <c r="I9" s="12">
        <f t="shared" si="3"/>
        <v>2.0697640758431031</v>
      </c>
    </row>
    <row r="10" spans="1:9" x14ac:dyDescent="0.25">
      <c r="A10" s="1" t="s">
        <v>7</v>
      </c>
      <c r="B10" s="6">
        <v>1</v>
      </c>
      <c r="C10" s="11">
        <f t="shared" si="0"/>
        <v>2.7777777777777777</v>
      </c>
      <c r="D10" s="21">
        <v>0</v>
      </c>
      <c r="E10" s="16">
        <f t="shared" si="1"/>
        <v>0</v>
      </c>
      <c r="F10" s="21">
        <v>2</v>
      </c>
      <c r="G10" s="30">
        <f t="shared" si="2"/>
        <v>4.0816326530612246</v>
      </c>
      <c r="H10" s="34">
        <v>0.67</v>
      </c>
      <c r="I10" s="12">
        <f t="shared" si="3"/>
        <v>2.2864701436130006</v>
      </c>
    </row>
    <row r="11" spans="1:9" x14ac:dyDescent="0.25">
      <c r="A11" s="1" t="s">
        <v>8</v>
      </c>
      <c r="B11" s="6">
        <v>0</v>
      </c>
      <c r="C11" s="11">
        <f t="shared" si="0"/>
        <v>0</v>
      </c>
      <c r="D11" s="21">
        <v>3</v>
      </c>
      <c r="E11" s="16">
        <f t="shared" si="1"/>
        <v>6.3829787234042552</v>
      </c>
      <c r="F11" s="21">
        <v>0</v>
      </c>
      <c r="G11" s="30">
        <f t="shared" si="2"/>
        <v>0</v>
      </c>
      <c r="H11" s="34">
        <v>1</v>
      </c>
      <c r="I11" s="12">
        <f t="shared" si="3"/>
        <v>2.1276595744680851</v>
      </c>
    </row>
    <row r="12" spans="1:9" x14ac:dyDescent="0.25">
      <c r="A12" s="1" t="s">
        <v>9</v>
      </c>
      <c r="B12" s="6">
        <v>1</v>
      </c>
      <c r="C12" s="11">
        <f t="shared" si="0"/>
        <v>2.7777777777777777</v>
      </c>
      <c r="D12" s="21">
        <v>6</v>
      </c>
      <c r="E12" s="16">
        <f t="shared" si="1"/>
        <v>12.76595744680851</v>
      </c>
      <c r="F12" s="21">
        <v>13</v>
      </c>
      <c r="G12" s="30">
        <f t="shared" si="2"/>
        <v>26.530612244897959</v>
      </c>
      <c r="H12" s="34">
        <v>6.67</v>
      </c>
      <c r="I12" s="12">
        <f t="shared" si="3"/>
        <v>14.024782489828084</v>
      </c>
    </row>
    <row r="13" spans="1:9" x14ac:dyDescent="0.25">
      <c r="A13" s="1" t="s">
        <v>10</v>
      </c>
      <c r="B13" s="6">
        <v>1</v>
      </c>
      <c r="C13" s="11">
        <f t="shared" si="0"/>
        <v>2.7777777777777777</v>
      </c>
      <c r="D13" s="21">
        <v>1</v>
      </c>
      <c r="E13" s="16">
        <f t="shared" si="1"/>
        <v>2.1276595744680851</v>
      </c>
      <c r="F13" s="21">
        <v>1</v>
      </c>
      <c r="G13" s="30">
        <f t="shared" si="2"/>
        <v>2.0408163265306123</v>
      </c>
      <c r="H13" s="34">
        <v>1</v>
      </c>
      <c r="I13" s="12">
        <f t="shared" si="3"/>
        <v>2.3154178929254918</v>
      </c>
    </row>
    <row r="14" spans="1:9" x14ac:dyDescent="0.25">
      <c r="A14" s="1" t="s">
        <v>11</v>
      </c>
      <c r="B14" s="6">
        <v>0</v>
      </c>
      <c r="C14" s="11">
        <f t="shared" si="0"/>
        <v>0</v>
      </c>
      <c r="D14" s="21">
        <v>0</v>
      </c>
      <c r="E14" s="16">
        <f t="shared" si="1"/>
        <v>0</v>
      </c>
      <c r="F14" s="21">
        <v>0</v>
      </c>
      <c r="G14" s="30">
        <f t="shared" si="2"/>
        <v>0</v>
      </c>
      <c r="H14" s="34">
        <v>0</v>
      </c>
      <c r="I14" s="12">
        <f t="shared" si="3"/>
        <v>0</v>
      </c>
    </row>
    <row r="15" spans="1:9" x14ac:dyDescent="0.25">
      <c r="A15" s="1" t="s">
        <v>12</v>
      </c>
      <c r="B15" s="6">
        <v>0</v>
      </c>
      <c r="C15" s="11">
        <f t="shared" si="0"/>
        <v>0</v>
      </c>
      <c r="D15" s="21">
        <v>1</v>
      </c>
      <c r="E15" s="16">
        <f t="shared" si="1"/>
        <v>2.1276595744680851</v>
      </c>
      <c r="F15" s="21">
        <v>0</v>
      </c>
      <c r="G15" s="30">
        <f t="shared" si="2"/>
        <v>0</v>
      </c>
      <c r="H15" s="34">
        <v>0.33</v>
      </c>
      <c r="I15" s="12">
        <f t="shared" si="3"/>
        <v>0.70921985815602839</v>
      </c>
    </row>
    <row r="16" spans="1:9" x14ac:dyDescent="0.25">
      <c r="A16" s="1" t="s">
        <v>13</v>
      </c>
      <c r="B16" s="6">
        <v>1</v>
      </c>
      <c r="C16" s="11">
        <f t="shared" si="0"/>
        <v>2.7777777777777777</v>
      </c>
      <c r="D16" s="21">
        <v>0</v>
      </c>
      <c r="E16" s="16">
        <f t="shared" si="1"/>
        <v>0</v>
      </c>
      <c r="F16" s="21">
        <v>0</v>
      </c>
      <c r="G16" s="30">
        <f t="shared" si="2"/>
        <v>0</v>
      </c>
      <c r="H16" s="34">
        <v>0.33</v>
      </c>
      <c r="I16" s="12">
        <f t="shared" si="3"/>
        <v>0.92592592592592593</v>
      </c>
    </row>
    <row r="17" spans="1:9" x14ac:dyDescent="0.25">
      <c r="A17" s="1" t="s">
        <v>14</v>
      </c>
      <c r="B17" s="6">
        <v>1</v>
      </c>
      <c r="C17" s="11">
        <f t="shared" si="0"/>
        <v>2.7777777777777777</v>
      </c>
      <c r="D17" s="21">
        <v>1</v>
      </c>
      <c r="E17" s="16">
        <f t="shared" si="1"/>
        <v>2.1276595744680851</v>
      </c>
      <c r="F17" s="21">
        <v>1</v>
      </c>
      <c r="G17" s="30">
        <f t="shared" si="2"/>
        <v>2.0408163265306123</v>
      </c>
      <c r="H17" s="34">
        <v>1</v>
      </c>
      <c r="I17" s="12">
        <f t="shared" si="3"/>
        <v>2.3154178929254918</v>
      </c>
    </row>
    <row r="18" spans="1:9" x14ac:dyDescent="0.25">
      <c r="B18" s="6">
        <f>SUM(B4:B17)</f>
        <v>36</v>
      </c>
      <c r="C18" s="2"/>
      <c r="D18" s="21">
        <f>SUM(D3:D17)</f>
        <v>47</v>
      </c>
      <c r="E18" s="2"/>
      <c r="F18" s="21">
        <f>SUM(F3:F17)</f>
        <v>50</v>
      </c>
      <c r="H18" s="17">
        <f>SUM(H3:H17)</f>
        <v>44.01</v>
      </c>
      <c r="I18" s="14"/>
    </row>
  </sheetData>
  <mergeCells count="4">
    <mergeCell ref="B1:C1"/>
    <mergeCell ref="H1:I1"/>
    <mergeCell ref="F1:G1"/>
    <mergeCell ref="D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4" sqref="J14"/>
    </sheetView>
  </sheetViews>
  <sheetFormatPr defaultRowHeight="15" x14ac:dyDescent="0.25"/>
  <cols>
    <col min="1" max="1" width="11.28515625" customWidth="1"/>
    <col min="2" max="2" width="16.28515625" customWidth="1"/>
    <col min="3" max="3" width="16.140625" customWidth="1"/>
    <col min="4" max="4" width="15.85546875" customWidth="1"/>
    <col min="5" max="5" width="15.5703125" style="8" customWidth="1"/>
    <col min="6" max="6" width="14.28515625" customWidth="1"/>
    <col min="7" max="7" width="15.140625" style="8" customWidth="1"/>
    <col min="10" max="10" width="9.140625" style="2"/>
  </cols>
  <sheetData>
    <row r="1" spans="1:9" x14ac:dyDescent="0.25">
      <c r="A1" s="44" t="s">
        <v>27</v>
      </c>
      <c r="B1" s="48" t="s">
        <v>21</v>
      </c>
      <c r="C1" s="48" t="s">
        <v>22</v>
      </c>
      <c r="D1" s="50" t="s">
        <v>23</v>
      </c>
      <c r="E1" s="52" t="s">
        <v>19</v>
      </c>
      <c r="F1" s="52" t="s">
        <v>24</v>
      </c>
      <c r="G1" s="46" t="s">
        <v>25</v>
      </c>
    </row>
    <row r="2" spans="1:9" x14ac:dyDescent="0.25">
      <c r="A2" s="45"/>
      <c r="B2" s="49"/>
      <c r="C2" s="49"/>
      <c r="D2" s="51"/>
      <c r="E2" s="53"/>
      <c r="F2" s="53"/>
      <c r="G2" s="47"/>
    </row>
    <row r="3" spans="1:9" x14ac:dyDescent="0.25">
      <c r="A3" s="23" t="s">
        <v>0</v>
      </c>
      <c r="B3" s="11">
        <v>5.7901697492359476</v>
      </c>
      <c r="C3" s="11">
        <v>2.5844377707259052</v>
      </c>
      <c r="D3" s="11">
        <v>5.5579678679982623</v>
      </c>
      <c r="E3" s="10">
        <f>((B3*0.5)+(C3*0.3)+(D3*0.2))</f>
        <v>4.7820097794353975</v>
      </c>
      <c r="F3" s="10">
        <f>(E3*0.738)</f>
        <v>3.5291232172233231</v>
      </c>
      <c r="G3" s="35">
        <v>4</v>
      </c>
      <c r="I3" s="2"/>
    </row>
    <row r="4" spans="1:9" x14ac:dyDescent="0.25">
      <c r="A4" s="23" t="s">
        <v>1</v>
      </c>
      <c r="B4" s="11">
        <v>16.247000698551705</v>
      </c>
      <c r="C4" s="11">
        <v>18.760554611921165</v>
      </c>
      <c r="D4" s="11">
        <v>6.7295476110065771</v>
      </c>
      <c r="E4" s="10">
        <f t="shared" ref="E4:E17" si="0">((B4*0.5)+(C4*0.3)+(D4*0.2))</f>
        <v>15.097576255053518</v>
      </c>
      <c r="F4" s="10">
        <f>(E4*0.72)</f>
        <v>10.870254903638532</v>
      </c>
      <c r="G4" s="35">
        <v>11</v>
      </c>
      <c r="I4" s="2"/>
    </row>
    <row r="5" spans="1:9" x14ac:dyDescent="0.25">
      <c r="A5" s="23" t="s">
        <v>2</v>
      </c>
      <c r="B5" s="11">
        <v>19.554801166569632</v>
      </c>
      <c r="C5" s="11">
        <v>7.2090516071721806</v>
      </c>
      <c r="D5" s="11">
        <v>12.475273797462245</v>
      </c>
      <c r="E5" s="10">
        <f t="shared" si="0"/>
        <v>14.435170824928919</v>
      </c>
      <c r="F5" s="10">
        <f t="shared" ref="F5:F17" si="1">(E5*0.72)</f>
        <v>10.393322993948821</v>
      </c>
      <c r="G5" s="35">
        <v>10</v>
      </c>
      <c r="I5" s="2"/>
    </row>
    <row r="6" spans="1:9" x14ac:dyDescent="0.25">
      <c r="A6" s="23" t="s">
        <v>3</v>
      </c>
      <c r="B6" s="11">
        <v>12.137220701339665</v>
      </c>
      <c r="C6" s="11">
        <v>25.307784125863673</v>
      </c>
      <c r="D6" s="11">
        <v>22.965214454576152</v>
      </c>
      <c r="E6" s="10">
        <f t="shared" si="0"/>
        <v>18.253988479344166</v>
      </c>
      <c r="F6" s="10">
        <f t="shared" si="1"/>
        <v>13.142871705127799</v>
      </c>
      <c r="G6" s="35">
        <v>13</v>
      </c>
      <c r="I6" s="2"/>
    </row>
    <row r="7" spans="1:9" x14ac:dyDescent="0.25">
      <c r="A7" s="23" t="s">
        <v>4</v>
      </c>
      <c r="B7" s="11">
        <v>16.568170485663291</v>
      </c>
      <c r="C7" s="11">
        <v>12.693318123137459</v>
      </c>
      <c r="D7" s="11">
        <v>18.768996960486323</v>
      </c>
      <c r="E7" s="10">
        <f t="shared" si="0"/>
        <v>15.845880071870148</v>
      </c>
      <c r="F7" s="10">
        <f t="shared" si="1"/>
        <v>11.409033651746507</v>
      </c>
      <c r="G7" s="35">
        <v>11</v>
      </c>
      <c r="I7" s="2"/>
    </row>
    <row r="8" spans="1:9" x14ac:dyDescent="0.25">
      <c r="A8" s="23" t="s">
        <v>5</v>
      </c>
      <c r="B8" s="11">
        <v>0.57407752323006556</v>
      </c>
      <c r="C8" s="11">
        <v>2.3161409800282144</v>
      </c>
      <c r="D8" s="11">
        <v>7.4086135636287613</v>
      </c>
      <c r="E8" s="10">
        <f t="shared" si="0"/>
        <v>2.4636037683492495</v>
      </c>
      <c r="F8" s="10">
        <f t="shared" si="1"/>
        <v>1.7737947132114595</v>
      </c>
      <c r="G8" s="35">
        <v>2</v>
      </c>
      <c r="I8" s="2"/>
    </row>
    <row r="9" spans="1:9" x14ac:dyDescent="0.25">
      <c r="A9" s="23" t="s">
        <v>6</v>
      </c>
      <c r="B9" s="11">
        <v>0.69617764533018767</v>
      </c>
      <c r="C9" s="11">
        <v>1.3247646428772759</v>
      </c>
      <c r="D9" s="11">
        <v>2.0697640758431031</v>
      </c>
      <c r="E9" s="10">
        <f t="shared" si="0"/>
        <v>1.1594710306968972</v>
      </c>
      <c r="F9" s="10">
        <f t="shared" si="1"/>
        <v>0.83481914210176589</v>
      </c>
      <c r="G9" s="35">
        <v>1</v>
      </c>
      <c r="I9" s="2"/>
    </row>
    <row r="10" spans="1:9" x14ac:dyDescent="0.25">
      <c r="A10" s="23" t="s">
        <v>7</v>
      </c>
      <c r="B10" s="11">
        <v>6.0582199309413882</v>
      </c>
      <c r="C10" s="11">
        <v>3.8253957749689333</v>
      </c>
      <c r="D10" s="11">
        <v>2.2864701436130006</v>
      </c>
      <c r="E10" s="10">
        <f t="shared" si="0"/>
        <v>4.6340227266839742</v>
      </c>
      <c r="F10" s="10">
        <f t="shared" si="1"/>
        <v>3.3364963632124613</v>
      </c>
      <c r="G10" s="35">
        <v>3</v>
      </c>
      <c r="I10" s="2"/>
    </row>
    <row r="11" spans="1:9" x14ac:dyDescent="0.25">
      <c r="A11" s="23" t="s">
        <v>8</v>
      </c>
      <c r="B11" s="11">
        <v>0.83648931106558233</v>
      </c>
      <c r="C11" s="11">
        <v>1.303493478068291</v>
      </c>
      <c r="D11" s="11">
        <v>2.1276595744680851</v>
      </c>
      <c r="E11" s="10">
        <f t="shared" si="0"/>
        <v>1.2348246138468955</v>
      </c>
      <c r="F11" s="10">
        <f t="shared" si="1"/>
        <v>0.88907372196976475</v>
      </c>
      <c r="G11" s="35">
        <v>1</v>
      </c>
      <c r="I11" s="2"/>
    </row>
    <row r="12" spans="1:9" x14ac:dyDescent="0.25">
      <c r="A12" s="23" t="s">
        <v>9</v>
      </c>
      <c r="B12" s="11">
        <v>8.6665549921066383</v>
      </c>
      <c r="C12" s="11">
        <v>17.06936570612039</v>
      </c>
      <c r="D12" s="11">
        <v>14.024782489828084</v>
      </c>
      <c r="E12" s="10">
        <f t="shared" si="0"/>
        <v>12.259043705855053</v>
      </c>
      <c r="F12" s="10">
        <f t="shared" si="1"/>
        <v>8.8265114682156369</v>
      </c>
      <c r="G12" s="35">
        <v>9</v>
      </c>
      <c r="I12" s="2"/>
    </row>
    <row r="13" spans="1:9" x14ac:dyDescent="0.25">
      <c r="A13" s="23" t="s">
        <v>10</v>
      </c>
      <c r="B13" s="11">
        <v>6.2278012645777281</v>
      </c>
      <c r="C13" s="11">
        <v>0.82687932929478825</v>
      </c>
      <c r="D13" s="11">
        <v>2.3154178929254918</v>
      </c>
      <c r="E13" s="10">
        <f t="shared" si="0"/>
        <v>3.8250480096623987</v>
      </c>
      <c r="F13" s="10">
        <f t="shared" si="1"/>
        <v>2.7540345669569271</v>
      </c>
      <c r="G13" s="35">
        <v>3</v>
      </c>
      <c r="I13" s="2"/>
    </row>
    <row r="14" spans="1:9" x14ac:dyDescent="0.25">
      <c r="A14" s="23" t="s">
        <v>11</v>
      </c>
      <c r="B14" s="11">
        <v>0.94406393095232233</v>
      </c>
      <c r="C14" s="11">
        <v>1.2396799836413361</v>
      </c>
      <c r="D14" s="11">
        <v>0</v>
      </c>
      <c r="E14" s="10">
        <f t="shared" si="0"/>
        <v>0.84393596056856202</v>
      </c>
      <c r="F14" s="10">
        <f t="shared" si="1"/>
        <v>0.60763389160936465</v>
      </c>
      <c r="G14" s="35">
        <v>1</v>
      </c>
      <c r="I14" s="2"/>
    </row>
    <row r="15" spans="1:9" x14ac:dyDescent="0.25">
      <c r="A15" s="23" t="s">
        <v>12</v>
      </c>
      <c r="B15" s="11">
        <v>0.49577257124426932</v>
      </c>
      <c r="C15" s="11">
        <v>1.2371239424379521</v>
      </c>
      <c r="D15" s="11">
        <v>0.70921985815602839</v>
      </c>
      <c r="E15" s="10">
        <f t="shared" si="0"/>
        <v>0.76086743998472595</v>
      </c>
      <c r="F15" s="10">
        <f t="shared" si="1"/>
        <v>0.54782455678900266</v>
      </c>
      <c r="G15" s="35">
        <v>1</v>
      </c>
      <c r="I15" s="2"/>
    </row>
    <row r="16" spans="1:9" x14ac:dyDescent="0.25">
      <c r="A16" s="23" t="s">
        <v>13</v>
      </c>
      <c r="B16" s="11">
        <v>3.3882373888769792</v>
      </c>
      <c r="C16" s="11">
        <v>1.738843317825516</v>
      </c>
      <c r="D16" s="11">
        <v>0.92592592592592593</v>
      </c>
      <c r="E16" s="10">
        <f t="shared" si="0"/>
        <v>2.4009568749713295</v>
      </c>
      <c r="F16" s="10">
        <f t="shared" si="1"/>
        <v>1.7286889499793572</v>
      </c>
      <c r="G16" s="35">
        <v>2</v>
      </c>
      <c r="I16" s="2"/>
    </row>
    <row r="17" spans="1:9" x14ac:dyDescent="0.25">
      <c r="A17" s="23" t="s">
        <v>14</v>
      </c>
      <c r="B17" s="11">
        <v>1.815242640314594</v>
      </c>
      <c r="C17" s="11">
        <v>2.5631666059169205</v>
      </c>
      <c r="D17" s="33">
        <v>2.3154178929254918</v>
      </c>
      <c r="E17" s="10">
        <f t="shared" si="0"/>
        <v>2.1396548805174715</v>
      </c>
      <c r="F17" s="10">
        <f t="shared" si="1"/>
        <v>1.5405515139725794</v>
      </c>
      <c r="G17" s="35">
        <v>2</v>
      </c>
      <c r="I17" s="2"/>
    </row>
    <row r="18" spans="1:9" x14ac:dyDescent="0.25">
      <c r="D18" s="4"/>
      <c r="E18" s="26"/>
      <c r="F18" s="22"/>
      <c r="G18" s="21">
        <f>SUM(G3:G17)</f>
        <v>74</v>
      </c>
      <c r="I18" s="2"/>
    </row>
    <row r="19" spans="1:9" x14ac:dyDescent="0.25">
      <c r="A19" s="4"/>
      <c r="B19" s="4"/>
      <c r="C19" s="4"/>
      <c r="D19" s="4"/>
      <c r="E19" s="15"/>
      <c r="F19" s="4"/>
      <c r="G19" s="15"/>
    </row>
    <row r="20" spans="1:9" x14ac:dyDescent="0.25">
      <c r="A20" s="4"/>
      <c r="B20" s="4"/>
      <c r="C20" s="4"/>
      <c r="D20" s="4"/>
      <c r="E20" s="15"/>
      <c r="F20" s="4"/>
      <c r="G20" s="15"/>
    </row>
    <row r="21" spans="1:9" x14ac:dyDescent="0.25">
      <c r="A21" s="4"/>
      <c r="B21" s="4"/>
      <c r="C21" s="4"/>
      <c r="D21" s="4"/>
      <c r="E21" s="15"/>
      <c r="F21" s="4"/>
      <c r="G21" s="15"/>
    </row>
    <row r="22" spans="1:9" x14ac:dyDescent="0.25">
      <c r="A22" s="4"/>
      <c r="B22" s="4"/>
      <c r="C22" s="4"/>
      <c r="D22" s="4"/>
      <c r="E22" s="15"/>
      <c r="F22" s="4"/>
      <c r="G22" s="15"/>
    </row>
  </sheetData>
  <mergeCells count="7">
    <mergeCell ref="A1:A2"/>
    <mergeCell ref="G1:G2"/>
    <mergeCell ref="B1:B2"/>
    <mergeCell ref="C1:C2"/>
    <mergeCell ref="D1:D2"/>
    <mergeCell ref="E1:E2"/>
    <mergeCell ref="F1:F2"/>
  </mergeCells>
  <pageMargins left="0.7" right="0.7" top="0.75" bottom="0.75" header="0.3" footer="0.3"/>
  <pageSetup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out SM</vt:lpstr>
      <vt:lpstr>in SM</vt:lpstr>
      <vt:lpstr>in TM</vt:lpstr>
      <vt:lpstr>sredno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MO_3</dc:creator>
  <cp:lastModifiedBy>Donka Misheva</cp:lastModifiedBy>
  <cp:lastPrinted>2016-09-02T06:25:21Z</cp:lastPrinted>
  <dcterms:created xsi:type="dcterms:W3CDTF">2015-07-29T13:25:01Z</dcterms:created>
  <dcterms:modified xsi:type="dcterms:W3CDTF">2017-09-19T07:17:10Z</dcterms:modified>
</cp:coreProperties>
</file>