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2431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<sst xmlns="http://schemas.openxmlformats.org/spreadsheetml/2006/main" count="88" uniqueCount="88">
  <si>
    <t>№</t>
  </si>
  <si>
    <t>Наименование</t>
  </si>
  <si>
    <t>1.</t>
  </si>
  <si>
    <t>Българска академия на науките  </t>
  </si>
  <si>
    <t>2.</t>
  </si>
  <si>
    <t>Технически университет – София  </t>
  </si>
  <si>
    <t>3.</t>
  </si>
  <si>
    <t>Технически университет – Варна  </t>
  </si>
  <si>
    <t>4.</t>
  </si>
  <si>
    <t>Технически университет – Габрово  </t>
  </si>
  <si>
    <t>5.</t>
  </si>
  <si>
    <t>Русенски университет „А. Кънчев“  </t>
  </si>
  <si>
    <t>6.</t>
  </si>
  <si>
    <t>Университет по хранителни технологии – Пловдив  </t>
  </si>
  <si>
    <t>7.</t>
  </si>
  <si>
    <t>Химико-технологичен и металургичен университет – София  </t>
  </si>
  <si>
    <t>8.</t>
  </si>
  <si>
    <t>Университет „Проф. д-р Асен Златаров“ – Бургас  </t>
  </si>
  <si>
    <t>9.</t>
  </si>
  <si>
    <t>Лесотехнически университет – София  </t>
  </si>
  <si>
    <t>10.</t>
  </si>
  <si>
    <t>Университет по архитектура, строителство и геодезия – София  </t>
  </si>
  <si>
    <t>11.</t>
  </si>
  <si>
    <t>Минно-геоложки университет „Св. Иван Рилски“ – София  </t>
  </si>
  <si>
    <t>12.</t>
  </si>
  <si>
    <t>Университет за национално и световно стопанство – София  </t>
  </si>
  <si>
    <t>13.</t>
  </si>
  <si>
    <t>Икономически университет – Варна  </t>
  </si>
  <si>
    <t>14.</t>
  </si>
  <si>
    <t>Стопанска академия „Д. А. Ценов“ – Свищов  </t>
  </si>
  <si>
    <t>15.</t>
  </si>
  <si>
    <t>Софийски университет „Св. Климент Охридски“  </t>
  </si>
  <si>
    <t>16.</t>
  </si>
  <si>
    <t>Великотърновски университет „Св. св. Кирил и Методий“  </t>
  </si>
  <si>
    <t>17.</t>
  </si>
  <si>
    <t>Пловдивски университет „Паисий Хилендарски“  </t>
  </si>
  <si>
    <t>18.</t>
  </si>
  <si>
    <t>Югозападен университет „Неофит Рилски“ – Благоевград  </t>
  </si>
  <si>
    <t>19.</t>
  </si>
  <si>
    <t>Шуменски университет „Епископ Константин Преславски“  </t>
  </si>
  <si>
    <t>20.</t>
  </si>
  <si>
    <t>Национална спортна академия „Васил Левски“ – София  </t>
  </si>
  <si>
    <t>21.</t>
  </si>
  <si>
    <t>Аграрен университет – Пловдив  </t>
  </si>
  <si>
    <t>22.</t>
  </si>
  <si>
    <t>Академия за музикално, танцово и изобразително изкуство – Пловдив  </t>
  </si>
  <si>
    <t>23.</t>
  </si>
  <si>
    <t>Национална академия за театрално и филмово изкуство „Кръстьо Сарафов“ – София  </t>
  </si>
  <si>
    <t>24.</t>
  </si>
  <si>
    <t>Национална музикална академия „Проф. Панчо Владигеров“ – София  </t>
  </si>
  <si>
    <t>25.</t>
  </si>
  <si>
    <t>Национална художествена академия – София  </t>
  </si>
  <si>
    <t>26.</t>
  </si>
  <si>
    <t>Университет по библиотекознание и информационни технологии – София  </t>
  </si>
  <si>
    <t>27.</t>
  </si>
  <si>
    <t>Колеж по телекомуникации и пощи – София  </t>
  </si>
  <si>
    <t>28.</t>
  </si>
  <si>
    <t>Медицински университет – София  </t>
  </si>
  <si>
    <t>29.</t>
  </si>
  <si>
    <t>Медицински университет „Проф. д-р Параскев Иванов Стоянов“ – Варна  </t>
  </si>
  <si>
    <t>30.</t>
  </si>
  <si>
    <t>Медицински университет – Пловдив  </t>
  </si>
  <si>
    <t>31.</t>
  </si>
  <si>
    <t>Медицински университет – Плевен  </t>
  </si>
  <si>
    <t>32.</t>
  </si>
  <si>
    <t>Тракийски университет – Стара Загора  </t>
  </si>
  <si>
    <t>33.</t>
  </si>
  <si>
    <t>Висше транспортно училище „Тодор Каблешков“ – София  </t>
  </si>
  <si>
    <t>34.</t>
  </si>
  <si>
    <t>Висше строително училище „Любен Каравелов“ – София  </t>
  </si>
  <si>
    <t>35.</t>
  </si>
  <si>
    <t>Военна академия „Г. С. Раковски“  </t>
  </si>
  <si>
    <t>36.</t>
  </si>
  <si>
    <t>Национален военен университет „В. Левски“  </t>
  </si>
  <si>
    <t>37.</t>
  </si>
  <si>
    <t>Висше военноморско училище „Н. Й. Вапцаров“  </t>
  </si>
  <si>
    <t>Всичко:</t>
  </si>
  <si>
    <t>субсидия 2011</t>
  </si>
  <si>
    <t>само ДВУ</t>
  </si>
  <si>
    <t>общо 2011</t>
  </si>
  <si>
    <t>стипендии по ПМС 137/2011</t>
  </si>
  <si>
    <t>рейтинги ПМС 168/2011</t>
  </si>
  <si>
    <t>СУБСИДИЯ 2012</t>
  </si>
  <si>
    <t>само ДВУ към МОМН</t>
  </si>
  <si>
    <t>разлика 2012-2011</t>
  </si>
  <si>
    <t>в %</t>
  </si>
  <si>
    <t>Трансфери от бюджета на Министерството на образованието, младежта и науката и Министерството на отбраната за държавните висши училища и Българската академия на науките за 2011 г. и 2012 г.</t>
  </si>
  <si>
    <t>в хиляди лева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</si>
</sst>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\ &quot;лв&quot;_-;\-* #,##0.0\ &quot;лв&quot;_-;_-* &quot;-&quot;??\ &quot;лв&quot;_-;_-@_-"/>
    <numFmt numFmtId="169" formatCode="_-* #,##0\ &quot;лв&quot;_-;\-* #,##0\ &quot;лв&quot;_-;_-* &quot;-&quot;??\ &quot;лв&quot;_-;_-@_-"/>
    <numFmt numFmtId="170" formatCode="#,##0.0"/>
    <numFmt numFmtId="171" formatCode="#,##0.0_ ;[Red]\-#,##0.0\ "/>
    <numFmt numFmtId="172" formatCode="0.0%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8"/>
      <name val="Arial"/>
      <family val="0"/>
    </font>
    <font>
      <sz val="12"/>
      <color indexed="14"/>
      <name val="Times New Roman"/>
      <family val="1"/>
    </font>
    <font>
      <b/>
      <sz val="12"/>
      <color indexed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69" fontId="1" fillId="0" borderId="0" xfId="44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right" vertical="center" wrapText="1"/>
    </xf>
    <xf numFmtId="170" fontId="1" fillId="0" borderId="0" xfId="44" applyNumberFormat="1" applyFont="1" applyBorder="1" applyAlignment="1">
      <alignment vertical="center"/>
    </xf>
    <xf numFmtId="170" fontId="2" fillId="0" borderId="0" xfId="0" applyNumberFormat="1" applyFont="1" applyBorder="1" applyAlignment="1">
      <alignment vertical="center"/>
    </xf>
    <xf numFmtId="170" fontId="3" fillId="0" borderId="0" xfId="44" applyNumberFormat="1" applyFont="1" applyBorder="1" applyAlignment="1">
      <alignment vertical="center"/>
    </xf>
    <xf numFmtId="170" fontId="2" fillId="0" borderId="0" xfId="0" applyNumberFormat="1" applyFont="1" applyBorder="1" applyAlignment="1">
      <alignment horizontal="right" vertical="center" wrapText="1"/>
    </xf>
    <xf numFmtId="171" fontId="1" fillId="0" borderId="0" xfId="0" applyNumberFormat="1" applyFont="1" applyBorder="1" applyAlignment="1">
      <alignment vertical="center"/>
    </xf>
    <xf numFmtId="171" fontId="2" fillId="0" borderId="0" xfId="0" applyNumberFormat="1" applyFont="1" applyBorder="1" applyAlignment="1">
      <alignment horizontal="right" vertical="center" wrapText="1"/>
    </xf>
    <xf numFmtId="171" fontId="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70" fontId="6" fillId="0" borderId="0" xfId="44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0" fontId="2" fillId="0" borderId="0" xfId="44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 wrapText="1"/>
    </xf>
    <xf numFmtId="170" fontId="2" fillId="0" borderId="11" xfId="0" applyNumberFormat="1" applyFont="1" applyBorder="1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170" fontId="7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170" fontId="4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170" fontId="2" fillId="0" borderId="11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170" fontId="1" fillId="0" borderId="10" xfId="0" applyNumberFormat="1" applyFont="1" applyBorder="1" applyAlignment="1">
      <alignment horizontal="right" vertical="center" wrapText="1"/>
    </xf>
    <xf numFmtId="170" fontId="6" fillId="0" borderId="10" xfId="0" applyNumberFormat="1" applyFont="1" applyBorder="1" applyAlignment="1">
      <alignment horizontal="right" vertical="center" wrapText="1"/>
    </xf>
    <xf numFmtId="170" fontId="3" fillId="0" borderId="10" xfId="0" applyNumberFormat="1" applyFont="1" applyBorder="1" applyAlignment="1">
      <alignment horizontal="right" vertical="center" wrapText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0" xfId="0" applyNumberFormat="1" applyFont="1" applyBorder="1" applyAlignment="1">
      <alignment vertical="center"/>
    </xf>
    <xf numFmtId="170" fontId="2" fillId="0" borderId="12" xfId="0" applyNumberFormat="1" applyFont="1" applyBorder="1" applyAlignment="1">
      <alignment horizontal="right" vertical="center" wrapText="1"/>
    </xf>
    <xf numFmtId="170" fontId="7" fillId="0" borderId="12" xfId="0" applyNumberFormat="1" applyFont="1" applyBorder="1" applyAlignment="1">
      <alignment horizontal="right" vertical="center" wrapText="1"/>
    </xf>
    <xf numFmtId="170" fontId="4" fillId="0" borderId="12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vertical="center"/>
    </xf>
    <xf numFmtId="172" fontId="1" fillId="0" borderId="11" xfId="57" applyNumberFormat="1" applyFont="1" applyBorder="1" applyAlignment="1">
      <alignment vertical="center"/>
    </xf>
    <xf numFmtId="172" fontId="8" fillId="0" borderId="11" xfId="57" applyNumberFormat="1" applyFont="1" applyBorder="1" applyAlignment="1">
      <alignment vertical="center"/>
    </xf>
    <xf numFmtId="172" fontId="9" fillId="0" borderId="11" xfId="57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9" fontId="2" fillId="0" borderId="14" xfId="44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171" fontId="2" fillId="0" borderId="14" xfId="0" applyNumberFormat="1" applyFont="1" applyBorder="1" applyAlignment="1">
      <alignment horizontal="center" vertical="center" wrapText="1"/>
    </xf>
    <xf numFmtId="171" fontId="2" fillId="0" borderId="15" xfId="0" applyNumberFormat="1" applyFont="1" applyBorder="1" applyAlignment="1">
      <alignment horizontal="center" vertical="center" wrapText="1"/>
    </xf>
    <xf numFmtId="170" fontId="1" fillId="33" borderId="0" xfId="0" applyNumberFormat="1" applyFont="1" applyFill="1" applyBorder="1" applyAlignment="1">
      <alignment horizontal="right" vertical="center" wrapText="1"/>
    </xf>
    <xf numFmtId="170" fontId="6" fillId="33" borderId="0" xfId="0" applyNumberFormat="1" applyFont="1" applyFill="1" applyBorder="1" applyAlignment="1">
      <alignment horizontal="right" vertical="center" wrapText="1"/>
    </xf>
    <xf numFmtId="170" fontId="3" fillId="33" borderId="0" xfId="0" applyNumberFormat="1" applyFont="1" applyFill="1" applyBorder="1" applyAlignment="1">
      <alignment horizontal="right" vertical="center" wrapText="1"/>
    </xf>
    <xf numFmtId="171" fontId="3" fillId="0" borderId="0" xfId="0" applyNumberFormat="1" applyFont="1" applyBorder="1" applyAlignment="1">
      <alignment vertical="center"/>
    </xf>
    <xf numFmtId="172" fontId="3" fillId="0" borderId="11" xfId="57" applyNumberFormat="1" applyFont="1" applyBorder="1" applyAlignment="1">
      <alignment vertical="center"/>
    </xf>
    <xf numFmtId="172" fontId="2" fillId="0" borderId="11" xfId="57" applyNumberFormat="1" applyFont="1" applyBorder="1" applyAlignment="1">
      <alignment vertical="center"/>
    </xf>
    <xf numFmtId="170" fontId="10" fillId="0" borderId="17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horizontal="right" vertical="center"/>
    </xf>
    <xf numFmtId="170" fontId="10" fillId="0" borderId="18" xfId="0" applyNumberFormat="1" applyFont="1" applyBorder="1" applyAlignment="1">
      <alignment vertical="center"/>
    </xf>
    <xf numFmtId="170" fontId="10" fillId="0" borderId="19" xfId="0" applyNumberFormat="1" applyFont="1" applyBorder="1" applyAlignment="1">
      <alignment vertical="center"/>
    </xf>
    <xf numFmtId="170" fontId="10" fillId="0" borderId="20" xfId="0" applyNumberFormat="1" applyFont="1" applyBorder="1" applyAlignment="1">
      <alignment vertical="center"/>
    </xf>
    <xf numFmtId="171" fontId="10" fillId="0" borderId="19" xfId="0" applyNumberFormat="1" applyFont="1" applyBorder="1" applyAlignment="1">
      <alignment vertical="center"/>
    </xf>
    <xf numFmtId="172" fontId="10" fillId="0" borderId="20" xfId="57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170" fontId="1" fillId="0" borderId="18" xfId="0" applyNumberFormat="1" applyFont="1" applyBorder="1" applyAlignment="1">
      <alignment horizontal="right" vertical="center" wrapText="1"/>
    </xf>
    <xf numFmtId="170" fontId="1" fillId="0" borderId="19" xfId="0" applyNumberFormat="1" applyFont="1" applyBorder="1" applyAlignment="1">
      <alignment horizontal="right" vertical="center" wrapText="1"/>
    </xf>
    <xf numFmtId="170" fontId="1" fillId="0" borderId="19" xfId="44" applyNumberFormat="1" applyFont="1" applyBorder="1" applyAlignment="1">
      <alignment vertical="center"/>
    </xf>
    <xf numFmtId="170" fontId="2" fillId="0" borderId="20" xfId="0" applyNumberFormat="1" applyFont="1" applyBorder="1" applyAlignment="1">
      <alignment vertical="center"/>
    </xf>
    <xf numFmtId="170" fontId="2" fillId="0" borderId="17" xfId="0" applyNumberFormat="1" applyFont="1" applyBorder="1" applyAlignment="1">
      <alignment horizontal="right" vertical="center" wrapText="1"/>
    </xf>
    <xf numFmtId="171" fontId="1" fillId="0" borderId="19" xfId="0" applyNumberFormat="1" applyFont="1" applyBorder="1" applyAlignment="1">
      <alignment vertical="center"/>
    </xf>
    <xf numFmtId="172" fontId="1" fillId="0" borderId="20" xfId="57" applyNumberFormat="1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3.8515625" style="4" bestFit="1" customWidth="1"/>
    <col min="2" max="2" width="87.140625" style="4" customWidth="1"/>
    <col min="3" max="3" width="10.28125" style="4" bestFit="1" customWidth="1"/>
    <col min="4" max="4" width="12.421875" style="4" customWidth="1"/>
    <col min="5" max="5" width="14.8515625" style="8" hidden="1" customWidth="1"/>
    <col min="6" max="6" width="10.57421875" style="4" bestFit="1" customWidth="1"/>
    <col min="7" max="7" width="14.8515625" style="8" hidden="1" customWidth="1"/>
    <col min="8" max="8" width="11.28125" style="5" bestFit="1" customWidth="1"/>
    <col min="9" max="9" width="10.7109375" style="5" bestFit="1" customWidth="1"/>
    <col min="10" max="10" width="10.8515625" style="14" bestFit="1" customWidth="1"/>
    <col min="11" max="11" width="6.8515625" style="4" bestFit="1" customWidth="1"/>
    <col min="12" max="16384" width="9.140625" style="4" customWidth="1"/>
  </cols>
  <sheetData>
    <row r="1" spans="1:11" ht="30.75" customHeight="1">
      <c r="A1" s="75" t="s">
        <v>86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5.75">
      <c r="A2" s="75"/>
      <c r="B2" s="75"/>
      <c r="C2" s="75"/>
      <c r="D2" s="1"/>
      <c r="K2" s="74" t="s">
        <v>87</v>
      </c>
    </row>
    <row r="3" spans="1:11" s="5" customFormat="1" ht="47.25">
      <c r="A3" s="43" t="s">
        <v>0</v>
      </c>
      <c r="B3" s="44" t="s">
        <v>1</v>
      </c>
      <c r="C3" s="43" t="s">
        <v>77</v>
      </c>
      <c r="D3" s="44" t="s">
        <v>80</v>
      </c>
      <c r="E3" s="45"/>
      <c r="F3" s="44" t="s">
        <v>81</v>
      </c>
      <c r="G3" s="45"/>
      <c r="H3" s="46" t="s">
        <v>79</v>
      </c>
      <c r="I3" s="47" t="s">
        <v>82</v>
      </c>
      <c r="J3" s="48" t="s">
        <v>84</v>
      </c>
      <c r="K3" s="49" t="s">
        <v>85</v>
      </c>
    </row>
    <row r="4" spans="1:11" ht="15.75">
      <c r="A4" s="22" t="s">
        <v>2</v>
      </c>
      <c r="B4" s="2" t="s">
        <v>43</v>
      </c>
      <c r="C4" s="31">
        <v>6976.9</v>
      </c>
      <c r="D4" s="9">
        <f>E4/1000</f>
        <v>96.515</v>
      </c>
      <c r="E4" s="10">
        <v>96515</v>
      </c>
      <c r="F4" s="9">
        <f>G4/1000</f>
        <v>225.28</v>
      </c>
      <c r="G4" s="10">
        <v>225280</v>
      </c>
      <c r="H4" s="23">
        <f>C4+D4+F4</f>
        <v>7298.695</v>
      </c>
      <c r="I4" s="36">
        <v>7498.2</v>
      </c>
      <c r="J4" s="14">
        <f>I4-H4</f>
        <v>199.5050000000001</v>
      </c>
      <c r="K4" s="40">
        <f>J4/H4</f>
        <v>0.027334338535861563</v>
      </c>
    </row>
    <row r="5" spans="1:11" ht="15.75">
      <c r="A5" s="22" t="s">
        <v>4</v>
      </c>
      <c r="B5" s="2" t="s">
        <v>45</v>
      </c>
      <c r="C5" s="31">
        <v>2294</v>
      </c>
      <c r="D5" s="9">
        <f>E5/1000</f>
        <v>32.323</v>
      </c>
      <c r="E5" s="10">
        <v>32323</v>
      </c>
      <c r="F5" s="50"/>
      <c r="G5" s="10">
        <v>0</v>
      </c>
      <c r="H5" s="23">
        <f aca="true" t="shared" si="0" ref="H5:H40">C5+D5+F5</f>
        <v>2326.323</v>
      </c>
      <c r="I5" s="36">
        <v>2397.6</v>
      </c>
      <c r="J5" s="14">
        <f aca="true" t="shared" si="1" ref="J5:J40">I5-H5</f>
        <v>71.27700000000004</v>
      </c>
      <c r="K5" s="40">
        <f aca="true" t="shared" si="2" ref="K5:K43">J5/H5</f>
        <v>0.030639339421052042</v>
      </c>
    </row>
    <row r="6" spans="1:11" s="19" customFormat="1" ht="15.75">
      <c r="A6" s="24" t="s">
        <v>6</v>
      </c>
      <c r="B6" s="17" t="s">
        <v>3</v>
      </c>
      <c r="C6" s="32">
        <v>59756.1</v>
      </c>
      <c r="D6" s="52"/>
      <c r="E6" s="18">
        <v>0</v>
      </c>
      <c r="F6" s="51"/>
      <c r="G6" s="18">
        <v>0</v>
      </c>
      <c r="H6" s="25">
        <f t="shared" si="0"/>
        <v>59756.1</v>
      </c>
      <c r="I6" s="37">
        <v>54756.1</v>
      </c>
      <c r="J6" s="14">
        <f t="shared" si="1"/>
        <v>-5000</v>
      </c>
      <c r="K6" s="41">
        <f t="shared" si="2"/>
        <v>-0.0836734659725116</v>
      </c>
    </row>
    <row r="7" spans="1:11" ht="15.75">
      <c r="A7" s="22" t="s">
        <v>8</v>
      </c>
      <c r="B7" s="2" t="s">
        <v>33</v>
      </c>
      <c r="C7" s="31">
        <v>9024.7</v>
      </c>
      <c r="D7" s="9">
        <f>E7/1000</f>
        <v>151.361</v>
      </c>
      <c r="E7" s="10">
        <v>151361</v>
      </c>
      <c r="F7" s="50"/>
      <c r="G7" s="10">
        <v>0</v>
      </c>
      <c r="H7" s="23">
        <f t="shared" si="0"/>
        <v>9176.061000000002</v>
      </c>
      <c r="I7" s="36">
        <v>9808.3</v>
      </c>
      <c r="J7" s="14">
        <f t="shared" si="1"/>
        <v>632.2389999999978</v>
      </c>
      <c r="K7" s="40">
        <f t="shared" si="2"/>
        <v>0.06890091510943505</v>
      </c>
    </row>
    <row r="8" spans="1:11" s="7" customFormat="1" ht="15.75">
      <c r="A8" s="26" t="s">
        <v>10</v>
      </c>
      <c r="B8" s="6" t="s">
        <v>75</v>
      </c>
      <c r="C8" s="33">
        <v>4800</v>
      </c>
      <c r="D8" s="52"/>
      <c r="E8" s="12">
        <v>0</v>
      </c>
      <c r="F8" s="52"/>
      <c r="G8" s="12">
        <v>0</v>
      </c>
      <c r="H8" s="27">
        <f t="shared" si="0"/>
        <v>4800</v>
      </c>
      <c r="I8" s="38">
        <v>4800</v>
      </c>
      <c r="J8" s="53">
        <f t="shared" si="1"/>
        <v>0</v>
      </c>
      <c r="K8" s="54">
        <f t="shared" si="2"/>
        <v>0</v>
      </c>
    </row>
    <row r="9" spans="1:11" ht="15.75">
      <c r="A9" s="22" t="s">
        <v>12</v>
      </c>
      <c r="B9" s="2" t="s">
        <v>69</v>
      </c>
      <c r="C9" s="31">
        <v>1768.7</v>
      </c>
      <c r="D9" s="9">
        <f>E9/1000</f>
        <v>32.034</v>
      </c>
      <c r="E9" s="10">
        <v>32034</v>
      </c>
      <c r="F9" s="50"/>
      <c r="G9" s="10">
        <v>0</v>
      </c>
      <c r="H9" s="23">
        <f t="shared" si="0"/>
        <v>1800.7340000000002</v>
      </c>
      <c r="I9" s="36">
        <v>1806.8</v>
      </c>
      <c r="J9" s="14">
        <f t="shared" si="1"/>
        <v>6.0659999999998035</v>
      </c>
      <c r="K9" s="40">
        <f t="shared" si="2"/>
        <v>0.0033686263490331184</v>
      </c>
    </row>
    <row r="10" spans="1:11" ht="15.75">
      <c r="A10" s="22" t="s">
        <v>14</v>
      </c>
      <c r="B10" s="2" t="s">
        <v>67</v>
      </c>
      <c r="C10" s="31">
        <v>3693.3</v>
      </c>
      <c r="D10" s="9">
        <f>E10/1000</f>
        <v>65.637</v>
      </c>
      <c r="E10" s="10">
        <v>65637</v>
      </c>
      <c r="F10" s="50"/>
      <c r="G10" s="10">
        <v>0</v>
      </c>
      <c r="H10" s="23">
        <f t="shared" si="0"/>
        <v>3758.9370000000004</v>
      </c>
      <c r="I10" s="36">
        <v>3440</v>
      </c>
      <c r="J10" s="14">
        <f t="shared" si="1"/>
        <v>-318.93700000000035</v>
      </c>
      <c r="K10" s="41">
        <f t="shared" si="2"/>
        <v>-0.08484765772876755</v>
      </c>
    </row>
    <row r="11" spans="1:11" s="7" customFormat="1" ht="15.75">
      <c r="A11" s="26" t="s">
        <v>16</v>
      </c>
      <c r="B11" s="6" t="s">
        <v>71</v>
      </c>
      <c r="C11" s="33">
        <v>5810.4</v>
      </c>
      <c r="D11" s="52"/>
      <c r="E11" s="12">
        <v>0</v>
      </c>
      <c r="F11" s="52"/>
      <c r="G11" s="12">
        <v>0</v>
      </c>
      <c r="H11" s="27">
        <f t="shared" si="0"/>
        <v>5810.4</v>
      </c>
      <c r="I11" s="38">
        <v>5810.4</v>
      </c>
      <c r="J11" s="53">
        <f t="shared" si="1"/>
        <v>0</v>
      </c>
      <c r="K11" s="54">
        <f t="shared" si="2"/>
        <v>0</v>
      </c>
    </row>
    <row r="12" spans="1:11" ht="15.75">
      <c r="A12" s="22" t="s">
        <v>18</v>
      </c>
      <c r="B12" s="2" t="s">
        <v>27</v>
      </c>
      <c r="C12" s="31">
        <v>9440.2</v>
      </c>
      <c r="D12" s="9">
        <f aca="true" t="shared" si="3" ref="D12:D19">E12/1000</f>
        <v>411.613</v>
      </c>
      <c r="E12" s="10">
        <v>411613</v>
      </c>
      <c r="F12" s="50"/>
      <c r="G12" s="10">
        <v>0</v>
      </c>
      <c r="H12" s="23">
        <f t="shared" si="0"/>
        <v>9851.813</v>
      </c>
      <c r="I12" s="36">
        <v>9815.9</v>
      </c>
      <c r="J12" s="14">
        <f t="shared" si="1"/>
        <v>-35.913000000000466</v>
      </c>
      <c r="K12" s="41">
        <f t="shared" si="2"/>
        <v>-0.0036453188869906956</v>
      </c>
    </row>
    <row r="13" spans="1:11" ht="15.75">
      <c r="A13" s="22" t="s">
        <v>20</v>
      </c>
      <c r="B13" s="2" t="s">
        <v>55</v>
      </c>
      <c r="C13" s="31">
        <v>1381.2</v>
      </c>
      <c r="D13" s="9">
        <f t="shared" si="3"/>
        <v>31.374</v>
      </c>
      <c r="E13" s="10">
        <v>31374</v>
      </c>
      <c r="F13" s="50"/>
      <c r="G13" s="10">
        <v>0</v>
      </c>
      <c r="H13" s="23">
        <f t="shared" si="0"/>
        <v>1412.574</v>
      </c>
      <c r="I13" s="36">
        <v>1399.5</v>
      </c>
      <c r="J13" s="14">
        <f t="shared" si="1"/>
        <v>-13.07400000000007</v>
      </c>
      <c r="K13" s="41">
        <f t="shared" si="2"/>
        <v>-0.009255444316545588</v>
      </c>
    </row>
    <row r="14" spans="1:11" s="7" customFormat="1" ht="15.75">
      <c r="A14" s="26" t="s">
        <v>22</v>
      </c>
      <c r="B14" s="2" t="s">
        <v>19</v>
      </c>
      <c r="C14" s="31">
        <v>6376.5</v>
      </c>
      <c r="D14" s="9">
        <f t="shared" si="3"/>
        <v>95.978</v>
      </c>
      <c r="E14" s="10">
        <v>95978</v>
      </c>
      <c r="F14" s="9">
        <f>G14/1000</f>
        <v>184.511</v>
      </c>
      <c r="G14" s="10">
        <v>184511</v>
      </c>
      <c r="H14" s="23">
        <f t="shared" si="0"/>
        <v>6656.9890000000005</v>
      </c>
      <c r="I14" s="36">
        <v>6192.2</v>
      </c>
      <c r="J14" s="14">
        <f t="shared" si="1"/>
        <v>-464.78900000000067</v>
      </c>
      <c r="K14" s="41">
        <f t="shared" si="2"/>
        <v>-0.06981970377298215</v>
      </c>
    </row>
    <row r="15" spans="1:11" ht="15.75">
      <c r="A15" s="22" t="s">
        <v>24</v>
      </c>
      <c r="B15" s="2" t="s">
        <v>59</v>
      </c>
      <c r="C15" s="31">
        <v>8109.9</v>
      </c>
      <c r="D15" s="9">
        <f t="shared" si="3"/>
        <v>57.463</v>
      </c>
      <c r="E15" s="10">
        <v>57463</v>
      </c>
      <c r="F15" s="9">
        <f>G15/1000</f>
        <v>187.935</v>
      </c>
      <c r="G15" s="10">
        <v>187935</v>
      </c>
      <c r="H15" s="23">
        <f t="shared" si="0"/>
        <v>8355.297999999999</v>
      </c>
      <c r="I15" s="36">
        <v>9475.5</v>
      </c>
      <c r="J15" s="14">
        <f t="shared" si="1"/>
        <v>1120.2020000000011</v>
      </c>
      <c r="K15" s="40">
        <f t="shared" si="2"/>
        <v>0.13407086138639235</v>
      </c>
    </row>
    <row r="16" spans="1:11" ht="15.75">
      <c r="A16" s="22" t="s">
        <v>26</v>
      </c>
      <c r="B16" s="2" t="s">
        <v>63</v>
      </c>
      <c r="C16" s="31">
        <v>6143</v>
      </c>
      <c r="D16" s="9">
        <f t="shared" si="3"/>
        <v>45.574</v>
      </c>
      <c r="E16" s="10">
        <v>45574</v>
      </c>
      <c r="F16" s="9">
        <f>G16/1000</f>
        <v>15.222</v>
      </c>
      <c r="G16" s="10">
        <v>15222</v>
      </c>
      <c r="H16" s="23">
        <f t="shared" si="0"/>
        <v>6203.795999999999</v>
      </c>
      <c r="I16" s="36">
        <v>6121.6</v>
      </c>
      <c r="J16" s="14">
        <f t="shared" si="1"/>
        <v>-82.195999999999</v>
      </c>
      <c r="K16" s="41">
        <f t="shared" si="2"/>
        <v>-0.013249307359558407</v>
      </c>
    </row>
    <row r="17" spans="1:11" ht="15.75">
      <c r="A17" s="22" t="s">
        <v>28</v>
      </c>
      <c r="B17" s="2" t="s">
        <v>61</v>
      </c>
      <c r="C17" s="31">
        <v>12844.8</v>
      </c>
      <c r="D17" s="9">
        <f t="shared" si="3"/>
        <v>88.342</v>
      </c>
      <c r="E17" s="10">
        <v>88342</v>
      </c>
      <c r="F17" s="52"/>
      <c r="G17" s="10">
        <v>0</v>
      </c>
      <c r="H17" s="23">
        <f t="shared" si="0"/>
        <v>12933.142</v>
      </c>
      <c r="I17" s="36">
        <v>13679.8</v>
      </c>
      <c r="J17" s="14">
        <f t="shared" si="1"/>
        <v>746.6579999999994</v>
      </c>
      <c r="K17" s="40">
        <f t="shared" si="2"/>
        <v>0.057732142738400265</v>
      </c>
    </row>
    <row r="18" spans="1:11" ht="15.75">
      <c r="A18" s="22" t="s">
        <v>30</v>
      </c>
      <c r="B18" s="2" t="s">
        <v>57</v>
      </c>
      <c r="C18" s="31">
        <v>24602.1</v>
      </c>
      <c r="D18" s="9">
        <f t="shared" si="3"/>
        <v>161.615</v>
      </c>
      <c r="E18" s="10">
        <v>161615</v>
      </c>
      <c r="F18" s="9">
        <f>G18/1000</f>
        <v>966.742</v>
      </c>
      <c r="G18" s="10">
        <v>966742</v>
      </c>
      <c r="H18" s="23">
        <f t="shared" si="0"/>
        <v>25730.457</v>
      </c>
      <c r="I18" s="36">
        <v>27197.1</v>
      </c>
      <c r="J18" s="14">
        <f t="shared" si="1"/>
        <v>1466.643</v>
      </c>
      <c r="K18" s="40">
        <f t="shared" si="2"/>
        <v>0.05700027014677587</v>
      </c>
    </row>
    <row r="19" spans="1:11" ht="15.75">
      <c r="A19" s="22" t="s">
        <v>32</v>
      </c>
      <c r="B19" s="2" t="s">
        <v>23</v>
      </c>
      <c r="C19" s="31">
        <v>4050.8</v>
      </c>
      <c r="D19" s="9">
        <f t="shared" si="3"/>
        <v>69.806</v>
      </c>
      <c r="E19" s="10">
        <v>69806</v>
      </c>
      <c r="F19" s="9">
        <f>G19/1000</f>
        <v>80.652</v>
      </c>
      <c r="G19" s="10">
        <v>80652</v>
      </c>
      <c r="H19" s="23">
        <f t="shared" si="0"/>
        <v>4201.258</v>
      </c>
      <c r="I19" s="36">
        <v>4272.3</v>
      </c>
      <c r="J19" s="14">
        <f t="shared" si="1"/>
        <v>71.04200000000037</v>
      </c>
      <c r="K19" s="40">
        <f t="shared" si="2"/>
        <v>0.01690969704788432</v>
      </c>
    </row>
    <row r="20" spans="1:11" s="7" customFormat="1" ht="15.75">
      <c r="A20" s="26" t="s">
        <v>34</v>
      </c>
      <c r="B20" s="6" t="s">
        <v>73</v>
      </c>
      <c r="C20" s="33">
        <v>11000</v>
      </c>
      <c r="D20" s="52"/>
      <c r="E20" s="52"/>
      <c r="F20" s="52"/>
      <c r="G20" s="12">
        <v>0</v>
      </c>
      <c r="H20" s="27">
        <f t="shared" si="0"/>
        <v>11000</v>
      </c>
      <c r="I20" s="38">
        <v>11000</v>
      </c>
      <c r="J20" s="53">
        <f t="shared" si="1"/>
        <v>0</v>
      </c>
      <c r="K20" s="54">
        <f t="shared" si="2"/>
        <v>0</v>
      </c>
    </row>
    <row r="21" spans="1:11" ht="15.75">
      <c r="A21" s="22" t="s">
        <v>36</v>
      </c>
      <c r="B21" s="2" t="s">
        <v>47</v>
      </c>
      <c r="C21" s="31">
        <v>2596.5</v>
      </c>
      <c r="D21" s="9">
        <f aca="true" t="shared" si="4" ref="D21:D40">E21/1000</f>
        <v>23.654</v>
      </c>
      <c r="E21" s="10">
        <v>23654</v>
      </c>
      <c r="F21" s="9">
        <f>G21/1000</f>
        <v>198.891</v>
      </c>
      <c r="G21" s="10">
        <v>198891</v>
      </c>
      <c r="H21" s="23">
        <f t="shared" si="0"/>
        <v>2819.045</v>
      </c>
      <c r="I21" s="36">
        <v>2615.1</v>
      </c>
      <c r="J21" s="14">
        <f t="shared" si="1"/>
        <v>-203.94500000000016</v>
      </c>
      <c r="K21" s="41">
        <f t="shared" si="2"/>
        <v>-0.07234542194253733</v>
      </c>
    </row>
    <row r="22" spans="1:11" ht="15.75">
      <c r="A22" s="22" t="s">
        <v>38</v>
      </c>
      <c r="B22" s="2" t="s">
        <v>49</v>
      </c>
      <c r="C22" s="31">
        <v>3260.1</v>
      </c>
      <c r="D22" s="9">
        <f t="shared" si="4"/>
        <v>31.951</v>
      </c>
      <c r="E22" s="10">
        <v>31951</v>
      </c>
      <c r="F22" s="9">
        <f>G22/1000</f>
        <v>126.819</v>
      </c>
      <c r="G22" s="10">
        <v>126819</v>
      </c>
      <c r="H22" s="23">
        <f t="shared" si="0"/>
        <v>3418.87</v>
      </c>
      <c r="I22" s="36">
        <v>3399.2</v>
      </c>
      <c r="J22" s="14">
        <f t="shared" si="1"/>
        <v>-19.670000000000073</v>
      </c>
      <c r="K22" s="41">
        <f t="shared" si="2"/>
        <v>-0.005753362953256506</v>
      </c>
    </row>
    <row r="23" spans="1:11" ht="15.75">
      <c r="A23" s="22" t="s">
        <v>40</v>
      </c>
      <c r="B23" s="2" t="s">
        <v>41</v>
      </c>
      <c r="C23" s="31">
        <v>10160.4</v>
      </c>
      <c r="D23" s="9">
        <f t="shared" si="4"/>
        <v>96.308</v>
      </c>
      <c r="E23" s="10">
        <v>96308</v>
      </c>
      <c r="F23" s="9">
        <f>G23/1000</f>
        <v>364.996</v>
      </c>
      <c r="G23" s="10">
        <v>364996</v>
      </c>
      <c r="H23" s="23">
        <f t="shared" si="0"/>
        <v>10621.704</v>
      </c>
      <c r="I23" s="36">
        <v>9845.2</v>
      </c>
      <c r="J23" s="14">
        <f t="shared" si="1"/>
        <v>-776.503999999999</v>
      </c>
      <c r="K23" s="41">
        <f t="shared" si="2"/>
        <v>-0.07310540756925621</v>
      </c>
    </row>
    <row r="24" spans="1:11" ht="15.75">
      <c r="A24" s="22" t="s">
        <v>42</v>
      </c>
      <c r="B24" s="2" t="s">
        <v>51</v>
      </c>
      <c r="C24" s="31">
        <v>3940.8</v>
      </c>
      <c r="D24" s="9">
        <f t="shared" si="4"/>
        <v>34.263</v>
      </c>
      <c r="E24" s="10">
        <v>34263</v>
      </c>
      <c r="F24" s="9">
        <f>G24/1000</f>
        <v>143.798</v>
      </c>
      <c r="G24" s="10">
        <v>143798</v>
      </c>
      <c r="H24" s="23">
        <f t="shared" si="0"/>
        <v>4118.861</v>
      </c>
      <c r="I24" s="36">
        <v>3919.1</v>
      </c>
      <c r="J24" s="14">
        <f t="shared" si="1"/>
        <v>-199.76099999999997</v>
      </c>
      <c r="K24" s="41">
        <f t="shared" si="2"/>
        <v>-0.048499087490449413</v>
      </c>
    </row>
    <row r="25" spans="1:11" ht="15.75">
      <c r="A25" s="22" t="s">
        <v>44</v>
      </c>
      <c r="B25" s="2" t="s">
        <v>35</v>
      </c>
      <c r="C25" s="31">
        <v>17154.1</v>
      </c>
      <c r="D25" s="9">
        <f t="shared" si="4"/>
        <v>497.519</v>
      </c>
      <c r="E25" s="10">
        <v>497519</v>
      </c>
      <c r="F25" s="52"/>
      <c r="G25" s="10">
        <v>0</v>
      </c>
      <c r="H25" s="23">
        <f t="shared" si="0"/>
        <v>17651.619</v>
      </c>
      <c r="I25" s="36">
        <v>18074.1</v>
      </c>
      <c r="J25" s="14">
        <f t="shared" si="1"/>
        <v>422.48099999999977</v>
      </c>
      <c r="K25" s="40">
        <f t="shared" si="2"/>
        <v>0.023934405110375416</v>
      </c>
    </row>
    <row r="26" spans="1:11" ht="15.75">
      <c r="A26" s="22" t="s">
        <v>46</v>
      </c>
      <c r="B26" s="2" t="s">
        <v>11</v>
      </c>
      <c r="C26" s="31">
        <v>13068.5</v>
      </c>
      <c r="D26" s="9">
        <f t="shared" si="4"/>
        <v>291.816</v>
      </c>
      <c r="E26" s="10">
        <v>291816</v>
      </c>
      <c r="F26" s="52"/>
      <c r="G26" s="10">
        <v>0</v>
      </c>
      <c r="H26" s="23">
        <f t="shared" si="0"/>
        <v>13360.316</v>
      </c>
      <c r="I26" s="36">
        <v>13244.6</v>
      </c>
      <c r="J26" s="14">
        <f t="shared" si="1"/>
        <v>-115.71600000000035</v>
      </c>
      <c r="K26" s="41">
        <f t="shared" si="2"/>
        <v>-0.008661172385443604</v>
      </c>
    </row>
    <row r="27" spans="1:11" s="5" customFormat="1" ht="15.75">
      <c r="A27" s="28" t="s">
        <v>48</v>
      </c>
      <c r="B27" s="3" t="s">
        <v>31</v>
      </c>
      <c r="C27" s="34">
        <v>36180.5</v>
      </c>
      <c r="D27" s="13">
        <f t="shared" si="4"/>
        <v>772.12</v>
      </c>
      <c r="E27" s="20">
        <v>772120</v>
      </c>
      <c r="F27" s="13">
        <f>G27/1000</f>
        <v>1272.006</v>
      </c>
      <c r="G27" s="20">
        <v>1272006</v>
      </c>
      <c r="H27" s="23">
        <f t="shared" si="0"/>
        <v>38224.626000000004</v>
      </c>
      <c r="I27" s="36">
        <v>36565.7</v>
      </c>
      <c r="J27" s="16">
        <f t="shared" si="1"/>
        <v>-1658.9260000000068</v>
      </c>
      <c r="K27" s="42">
        <f t="shared" si="2"/>
        <v>-0.04339940435257644</v>
      </c>
    </row>
    <row r="28" spans="1:11" s="7" customFormat="1" ht="15.75">
      <c r="A28" s="22" t="s">
        <v>50</v>
      </c>
      <c r="B28" s="2" t="s">
        <v>29</v>
      </c>
      <c r="C28" s="31">
        <v>7076.2</v>
      </c>
      <c r="D28" s="9">
        <f t="shared" si="4"/>
        <v>259.41</v>
      </c>
      <c r="E28" s="10">
        <v>259410</v>
      </c>
      <c r="F28" s="52"/>
      <c r="G28" s="10">
        <v>0</v>
      </c>
      <c r="H28" s="23">
        <f t="shared" si="0"/>
        <v>7335.61</v>
      </c>
      <c r="I28" s="36">
        <v>7241.4</v>
      </c>
      <c r="J28" s="14">
        <f t="shared" si="1"/>
        <v>-94.21000000000004</v>
      </c>
      <c r="K28" s="41">
        <f t="shared" si="2"/>
        <v>-0.012842831066537077</v>
      </c>
    </row>
    <row r="29" spans="1:11" ht="15.75">
      <c r="A29" s="22" t="s">
        <v>52</v>
      </c>
      <c r="B29" s="2" t="s">
        <v>7</v>
      </c>
      <c r="C29" s="31">
        <v>9129.9</v>
      </c>
      <c r="D29" s="9">
        <f t="shared" si="4"/>
        <v>180.109</v>
      </c>
      <c r="E29" s="10">
        <v>180109</v>
      </c>
      <c r="F29" s="52"/>
      <c r="G29" s="10">
        <v>0</v>
      </c>
      <c r="H29" s="23">
        <f t="shared" si="0"/>
        <v>9310.009</v>
      </c>
      <c r="I29" s="36">
        <v>9744</v>
      </c>
      <c r="J29" s="14">
        <f t="shared" si="1"/>
        <v>433.991</v>
      </c>
      <c r="K29" s="40">
        <f t="shared" si="2"/>
        <v>0.04661552958756538</v>
      </c>
    </row>
    <row r="30" spans="1:11" ht="15.75">
      <c r="A30" s="22" t="s">
        <v>54</v>
      </c>
      <c r="B30" s="2" t="s">
        <v>9</v>
      </c>
      <c r="C30" s="31">
        <v>6096.8</v>
      </c>
      <c r="D30" s="9">
        <f t="shared" si="4"/>
        <v>125.164</v>
      </c>
      <c r="E30" s="10">
        <v>125164</v>
      </c>
      <c r="F30" s="52"/>
      <c r="G30" s="10">
        <v>0</v>
      </c>
      <c r="H30" s="23">
        <f t="shared" si="0"/>
        <v>6221.964</v>
      </c>
      <c r="I30" s="36">
        <v>5907.7</v>
      </c>
      <c r="J30" s="14">
        <f t="shared" si="1"/>
        <v>-314.2640000000001</v>
      </c>
      <c r="K30" s="41">
        <f t="shared" si="2"/>
        <v>-0.050508810401345965</v>
      </c>
    </row>
    <row r="31" spans="1:11" s="7" customFormat="1" ht="15.75">
      <c r="A31" s="22" t="s">
        <v>56</v>
      </c>
      <c r="B31" s="2" t="s">
        <v>5</v>
      </c>
      <c r="C31" s="31">
        <v>28568.3</v>
      </c>
      <c r="D31" s="9">
        <f t="shared" si="4"/>
        <v>515.724</v>
      </c>
      <c r="E31" s="10">
        <v>515724</v>
      </c>
      <c r="F31" s="9">
        <f>G31/1000</f>
        <v>1024.639</v>
      </c>
      <c r="G31" s="10">
        <v>1024639</v>
      </c>
      <c r="H31" s="23">
        <f t="shared" si="0"/>
        <v>30108.662999999997</v>
      </c>
      <c r="I31" s="36">
        <v>28006.8</v>
      </c>
      <c r="J31" s="14">
        <f t="shared" si="1"/>
        <v>-2101.8629999999976</v>
      </c>
      <c r="K31" s="41">
        <f t="shared" si="2"/>
        <v>-0.06980924393753378</v>
      </c>
    </row>
    <row r="32" spans="1:11" ht="15.75">
      <c r="A32" s="22" t="s">
        <v>58</v>
      </c>
      <c r="B32" s="2" t="s">
        <v>65</v>
      </c>
      <c r="C32" s="31">
        <v>12944.9</v>
      </c>
      <c r="D32" s="9">
        <f t="shared" si="4"/>
        <v>163.597</v>
      </c>
      <c r="E32" s="10">
        <v>163597</v>
      </c>
      <c r="F32" s="9">
        <f>G32/1000</f>
        <v>330.322</v>
      </c>
      <c r="G32" s="10">
        <v>330322</v>
      </c>
      <c r="H32" s="23">
        <f t="shared" si="0"/>
        <v>13438.819</v>
      </c>
      <c r="I32" s="36">
        <v>13175.8</v>
      </c>
      <c r="J32" s="14">
        <f t="shared" si="1"/>
        <v>-263.01900000000023</v>
      </c>
      <c r="K32" s="41">
        <f t="shared" si="2"/>
        <v>-0.01957158586628782</v>
      </c>
    </row>
    <row r="33" spans="1:11" ht="15.75">
      <c r="A33" s="22" t="s">
        <v>60</v>
      </c>
      <c r="B33" s="2" t="s">
        <v>17</v>
      </c>
      <c r="C33" s="31">
        <v>4951.7</v>
      </c>
      <c r="D33" s="9">
        <f t="shared" si="4"/>
        <v>125.66</v>
      </c>
      <c r="E33" s="10">
        <v>125660</v>
      </c>
      <c r="F33" s="52"/>
      <c r="G33" s="10">
        <v>0</v>
      </c>
      <c r="H33" s="23">
        <f t="shared" si="0"/>
        <v>5077.36</v>
      </c>
      <c r="I33" s="36">
        <v>5460</v>
      </c>
      <c r="J33" s="14">
        <f t="shared" si="1"/>
        <v>382.6400000000003</v>
      </c>
      <c r="K33" s="40">
        <f t="shared" si="2"/>
        <v>0.07536199914916421</v>
      </c>
    </row>
    <row r="34" spans="1:11" ht="15.75">
      <c r="A34" s="22" t="s">
        <v>62</v>
      </c>
      <c r="B34" s="2" t="s">
        <v>25</v>
      </c>
      <c r="C34" s="31">
        <v>15260.9</v>
      </c>
      <c r="D34" s="9">
        <f t="shared" si="4"/>
        <v>578.512</v>
      </c>
      <c r="E34" s="10">
        <v>578512</v>
      </c>
      <c r="F34" s="9">
        <f>G34/1000</f>
        <v>36.812</v>
      </c>
      <c r="G34" s="10">
        <v>36812</v>
      </c>
      <c r="H34" s="23">
        <f t="shared" si="0"/>
        <v>15876.224</v>
      </c>
      <c r="I34" s="36">
        <v>15559.1</v>
      </c>
      <c r="J34" s="14">
        <f t="shared" si="1"/>
        <v>-317.1239999999998</v>
      </c>
      <c r="K34" s="41">
        <f t="shared" si="2"/>
        <v>-0.019974774858303825</v>
      </c>
    </row>
    <row r="35" spans="1:11" ht="15.75">
      <c r="A35" s="22" t="s">
        <v>64</v>
      </c>
      <c r="B35" s="2" t="s">
        <v>21</v>
      </c>
      <c r="C35" s="31">
        <v>9546.9</v>
      </c>
      <c r="D35" s="9">
        <f t="shared" si="4"/>
        <v>174.495</v>
      </c>
      <c r="E35" s="10">
        <v>174495</v>
      </c>
      <c r="F35" s="9">
        <f>G35/1000</f>
        <v>332.089</v>
      </c>
      <c r="G35" s="10">
        <v>332089</v>
      </c>
      <c r="H35" s="23">
        <f t="shared" si="0"/>
        <v>10053.484</v>
      </c>
      <c r="I35" s="36">
        <v>10133</v>
      </c>
      <c r="J35" s="14">
        <f t="shared" si="1"/>
        <v>79.51599999999962</v>
      </c>
      <c r="K35" s="40">
        <f t="shared" si="2"/>
        <v>0.00790929791105249</v>
      </c>
    </row>
    <row r="36" spans="1:11" ht="15.75">
      <c r="A36" s="22" t="s">
        <v>66</v>
      </c>
      <c r="B36" s="2" t="s">
        <v>53</v>
      </c>
      <c r="C36" s="31">
        <v>2062</v>
      </c>
      <c r="D36" s="9">
        <f t="shared" si="4"/>
        <v>50.363</v>
      </c>
      <c r="E36" s="10">
        <v>50363</v>
      </c>
      <c r="F36" s="52"/>
      <c r="G36" s="10">
        <v>0</v>
      </c>
      <c r="H36" s="23">
        <f t="shared" si="0"/>
        <v>2112.363</v>
      </c>
      <c r="I36" s="36">
        <v>2524.3</v>
      </c>
      <c r="J36" s="14">
        <f t="shared" si="1"/>
        <v>411.93700000000035</v>
      </c>
      <c r="K36" s="40">
        <f t="shared" si="2"/>
        <v>0.19501241027228766</v>
      </c>
    </row>
    <row r="37" spans="1:11" ht="15.75">
      <c r="A37" s="22" t="s">
        <v>68</v>
      </c>
      <c r="B37" s="2" t="s">
        <v>13</v>
      </c>
      <c r="C37" s="31">
        <v>4946.2</v>
      </c>
      <c r="D37" s="9">
        <f t="shared" si="4"/>
        <v>96.969</v>
      </c>
      <c r="E37" s="10">
        <v>96969</v>
      </c>
      <c r="F37" s="9">
        <f>G37/1000</f>
        <v>112.291</v>
      </c>
      <c r="G37" s="10">
        <v>112291</v>
      </c>
      <c r="H37" s="23">
        <f t="shared" si="0"/>
        <v>5155.46</v>
      </c>
      <c r="I37" s="36">
        <v>5304.1</v>
      </c>
      <c r="J37" s="14">
        <f t="shared" si="1"/>
        <v>148.64000000000033</v>
      </c>
      <c r="K37" s="40">
        <f t="shared" si="2"/>
        <v>0.02883156886097464</v>
      </c>
    </row>
    <row r="38" spans="1:11" ht="15.75">
      <c r="A38" s="22" t="s">
        <v>70</v>
      </c>
      <c r="B38" s="2" t="s">
        <v>15</v>
      </c>
      <c r="C38" s="31">
        <v>6556.2</v>
      </c>
      <c r="D38" s="9">
        <f t="shared" si="4"/>
        <v>119.095</v>
      </c>
      <c r="E38" s="10">
        <v>119095</v>
      </c>
      <c r="F38" s="9">
        <f>G38/1000</f>
        <v>204.498</v>
      </c>
      <c r="G38" s="10">
        <v>204498</v>
      </c>
      <c r="H38" s="23">
        <f t="shared" si="0"/>
        <v>6879.793</v>
      </c>
      <c r="I38" s="36">
        <v>6790.1</v>
      </c>
      <c r="J38" s="14">
        <f t="shared" si="1"/>
        <v>-89.6929999999993</v>
      </c>
      <c r="K38" s="41">
        <f t="shared" si="2"/>
        <v>-0.013037165507741193</v>
      </c>
    </row>
    <row r="39" spans="1:11" ht="15.75">
      <c r="A39" s="22" t="s">
        <v>72</v>
      </c>
      <c r="B39" s="2" t="s">
        <v>39</v>
      </c>
      <c r="C39" s="31">
        <v>7391.2</v>
      </c>
      <c r="D39" s="9">
        <f t="shared" si="4"/>
        <v>217.716</v>
      </c>
      <c r="E39" s="10">
        <v>217716</v>
      </c>
      <c r="F39" s="9">
        <f>G39/1000</f>
        <v>8.926</v>
      </c>
      <c r="G39" s="10">
        <v>8926</v>
      </c>
      <c r="H39" s="23">
        <f t="shared" si="0"/>
        <v>7617.842000000001</v>
      </c>
      <c r="I39" s="36">
        <v>8050.3</v>
      </c>
      <c r="J39" s="14">
        <f t="shared" si="1"/>
        <v>432.45799999999963</v>
      </c>
      <c r="K39" s="40">
        <f t="shared" si="2"/>
        <v>0.05676909549974909</v>
      </c>
    </row>
    <row r="40" spans="1:11" ht="15.75">
      <c r="A40" s="65" t="s">
        <v>74</v>
      </c>
      <c r="B40" s="66" t="s">
        <v>37</v>
      </c>
      <c r="C40" s="67">
        <v>13834</v>
      </c>
      <c r="D40" s="68">
        <f t="shared" si="4"/>
        <v>305.92</v>
      </c>
      <c r="E40" s="69">
        <v>305920</v>
      </c>
      <c r="F40" s="68">
        <f>G40/1000</f>
        <v>24.255</v>
      </c>
      <c r="G40" s="69">
        <v>24255</v>
      </c>
      <c r="H40" s="70">
        <f t="shared" si="0"/>
        <v>14164.175</v>
      </c>
      <c r="I40" s="71">
        <v>14969.9</v>
      </c>
      <c r="J40" s="72">
        <f t="shared" si="1"/>
        <v>805.7250000000004</v>
      </c>
      <c r="K40" s="73">
        <f t="shared" si="2"/>
        <v>0.05688471089915229</v>
      </c>
    </row>
    <row r="41" spans="1:11" s="5" customFormat="1" ht="15.75">
      <c r="A41" s="28"/>
      <c r="B41" s="3" t="s">
        <v>76</v>
      </c>
      <c r="C41" s="34">
        <f aca="true" t="shared" si="5" ref="C41:J41">SUM(C4:C40)</f>
        <v>392798.7000000001</v>
      </c>
      <c r="D41" s="13">
        <f t="shared" si="5"/>
        <v>6000</v>
      </c>
      <c r="E41" s="13">
        <f t="shared" si="5"/>
        <v>6000000</v>
      </c>
      <c r="F41" s="13">
        <f t="shared" si="5"/>
        <v>5840.684000000001</v>
      </c>
      <c r="G41" s="13">
        <f t="shared" si="5"/>
        <v>5840684</v>
      </c>
      <c r="H41" s="29">
        <f t="shared" si="5"/>
        <v>404639.384</v>
      </c>
      <c r="I41" s="36">
        <f t="shared" si="5"/>
        <v>400000.8</v>
      </c>
      <c r="J41" s="15">
        <f t="shared" si="5"/>
        <v>-4638.584000000004</v>
      </c>
      <c r="K41" s="42">
        <f t="shared" si="2"/>
        <v>-0.011463501041707805</v>
      </c>
    </row>
    <row r="42" spans="1:11" s="5" customFormat="1" ht="15.75">
      <c r="A42" s="30"/>
      <c r="B42" s="21" t="s">
        <v>78</v>
      </c>
      <c r="C42" s="35">
        <f>C41-C6</f>
        <v>333042.60000000015</v>
      </c>
      <c r="D42" s="11">
        <f aca="true" t="shared" si="6" ref="D42:J42">D41-D6</f>
        <v>6000</v>
      </c>
      <c r="E42" s="11">
        <f t="shared" si="6"/>
        <v>6000000</v>
      </c>
      <c r="F42" s="11">
        <f t="shared" si="6"/>
        <v>5840.684000000001</v>
      </c>
      <c r="G42" s="11">
        <f t="shared" si="6"/>
        <v>5840684</v>
      </c>
      <c r="H42" s="23">
        <f t="shared" si="6"/>
        <v>344883.28400000004</v>
      </c>
      <c r="I42" s="39">
        <f t="shared" si="6"/>
        <v>345244.7</v>
      </c>
      <c r="J42" s="16">
        <f t="shared" si="6"/>
        <v>361.4159999999956</v>
      </c>
      <c r="K42" s="55">
        <f t="shared" si="2"/>
        <v>0.0010479371334216232</v>
      </c>
    </row>
    <row r="43" spans="1:11" s="64" customFormat="1" ht="15.75">
      <c r="A43" s="57"/>
      <c r="B43" s="58" t="s">
        <v>83</v>
      </c>
      <c r="C43" s="59">
        <f>C42-(C8+C11+C20)</f>
        <v>311432.2000000001</v>
      </c>
      <c r="D43" s="60">
        <f aca="true" t="shared" si="7" ref="D43:J43">D42-(D8+D11+D20)</f>
        <v>6000</v>
      </c>
      <c r="E43" s="60">
        <f t="shared" si="7"/>
        <v>6000000</v>
      </c>
      <c r="F43" s="60">
        <f t="shared" si="7"/>
        <v>5840.684000000001</v>
      </c>
      <c r="G43" s="60">
        <f t="shared" si="7"/>
        <v>5840684</v>
      </c>
      <c r="H43" s="61">
        <f t="shared" si="7"/>
        <v>323272.884</v>
      </c>
      <c r="I43" s="56">
        <f t="shared" si="7"/>
        <v>323634.3</v>
      </c>
      <c r="J43" s="62">
        <f t="shared" si="7"/>
        <v>361.4159999999956</v>
      </c>
      <c r="K43" s="63">
        <f t="shared" si="2"/>
        <v>0.0011179904591069741</v>
      </c>
    </row>
  </sheetData>
  <sheetProtection/>
  <mergeCells count="2">
    <mergeCell ref="A2:C2"/>
    <mergeCell ref="A1:K1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Diana Zankova</cp:lastModifiedBy>
  <cp:lastPrinted>2011-10-25T09:38:15Z</cp:lastPrinted>
  <dcterms:created xsi:type="dcterms:W3CDTF">2011-10-24T15:15:40Z</dcterms:created>
  <dcterms:modified xsi:type="dcterms:W3CDTF">2011-10-25T11:09:45Z</dcterms:modified>
  <cp:category/>
  <cp:version/>
  <cp:contentType/>
  <cp:contentStatus/>
</cp:coreProperties>
</file>