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10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<sst xmlns="http://schemas.openxmlformats.org/spreadsheetml/2006/main" count="912" uniqueCount="239">
  <si>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</si>
  <si>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</si>
  <si>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</si>
  <si>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</si>
  <si>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</si>
  <si>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</si>
  <si>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</si>
  <si>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</si>
  <si>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</si>
  <si>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</si>
  <si>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</si>
  <si>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</si>
  <si>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</si>
  <si>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</si>
  <si>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</si>
  <si>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</si>
  <si>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</si>
  <si>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</si>
  <si>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</si>
  <si>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</si>
  <si>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</si>
  <si>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</si>
  <si>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</si>
  <si>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</si>
  <si>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</si>
  <si>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</si>
  <si>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</si>
  <si>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</si>
  <si>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</si>
  <si>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</si>
  <si>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</si>
  <si>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</si>
  <si>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</si>
  <si>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</si>
  <si>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</si>
  <si>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</si>
  <si>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</si>
  <si>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</si>
  <si>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</si>
  <si>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</si>
  <si>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</si>
  <si>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</si>
  <si>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</si>
  <si>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</si>
  <si>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</si>
  <si>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</si>
  <si>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</si>
  <si>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</si>
  <si>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</si>
  <si>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Библейска археология</t>
  </si>
  <si>
    <t>З</t>
  </si>
  <si>
    <t>3/0/0</t>
  </si>
  <si>
    <t xml:space="preserve">Богослужение с църковнославянско четене </t>
  </si>
  <si>
    <t>И</t>
  </si>
  <si>
    <t>4/0/0</t>
  </si>
  <si>
    <t>Въведение в богословието</t>
  </si>
  <si>
    <t>2/0/0</t>
  </si>
  <si>
    <t xml:space="preserve">Въведение в Св. Писание на Стария Завет </t>
  </si>
  <si>
    <t xml:space="preserve">Въведение в История на Църквата </t>
  </si>
  <si>
    <t xml:space="preserve">Библейски еврейски език </t>
  </si>
  <si>
    <t>Тълкуване на Св. Писание на Стария Завет</t>
  </si>
  <si>
    <t xml:space="preserve">Обща история на Църквата  </t>
  </si>
  <si>
    <t>История на религиите</t>
  </si>
  <si>
    <t xml:space="preserve">История на новозаветната епоха </t>
  </si>
  <si>
    <t>Патрология</t>
  </si>
  <si>
    <t xml:space="preserve">Въведение в Св. Писание на Новия Завет </t>
  </si>
  <si>
    <t xml:space="preserve">Догматическо богословие </t>
  </si>
  <si>
    <t xml:space="preserve">Християнска философия </t>
  </si>
  <si>
    <t xml:space="preserve">Старобългарска книжнина </t>
  </si>
  <si>
    <t>Теория на църковната музика</t>
  </si>
  <si>
    <t xml:space="preserve">Църковна археология </t>
  </si>
  <si>
    <t xml:space="preserve">Нравствено богословие </t>
  </si>
  <si>
    <t>Църковнославянски език</t>
  </si>
  <si>
    <t>Библейски гръцки език</t>
  </si>
  <si>
    <t>Химнология</t>
  </si>
  <si>
    <t xml:space="preserve">Новозаветна херменевтика </t>
  </si>
  <si>
    <t xml:space="preserve">Библейско богословие </t>
  </si>
  <si>
    <t>Тълкуване на Св. Писание на Новия Завет</t>
  </si>
  <si>
    <t xml:space="preserve">Християнска апологетика </t>
  </si>
  <si>
    <t>І</t>
  </si>
  <si>
    <t>ІІ</t>
  </si>
  <si>
    <t>ІІІ</t>
  </si>
  <si>
    <t>ІV</t>
  </si>
  <si>
    <t xml:space="preserve">История на Съвременните прав. църкви </t>
  </si>
  <si>
    <t xml:space="preserve">Християнско изкуство </t>
  </si>
  <si>
    <t xml:space="preserve">История на Българската прав. църква </t>
  </si>
  <si>
    <t xml:space="preserve">Църковна дипломация и протокол </t>
  </si>
  <si>
    <t>Църковно право</t>
  </si>
  <si>
    <t>Омилетика</t>
  </si>
  <si>
    <t>Устройство и управление на БПЦ</t>
  </si>
  <si>
    <t>Педагогическа психология</t>
  </si>
  <si>
    <t>Обща психология</t>
  </si>
  <si>
    <t>2/0/2</t>
  </si>
  <si>
    <t>Нехристиянски религиозни учения</t>
  </si>
  <si>
    <t>Психология на религията</t>
  </si>
  <si>
    <t>0/0/2</t>
  </si>
  <si>
    <t>Текуща педагогическа практика</t>
  </si>
  <si>
    <t>А</t>
  </si>
  <si>
    <t>ПРОФИЛ "А" ЗАДЪЛЖИТЕЛНИ ДИСЦИПИНИ</t>
  </si>
  <si>
    <t>ТО</t>
  </si>
  <si>
    <t>Пророческо служение в Стария Завет</t>
  </si>
  <si>
    <t>Културна история на епохата на Новия Завет</t>
  </si>
  <si>
    <t>Йерусалим в описанията на ранните поклонници</t>
  </si>
  <si>
    <t>Библейски гръцки език – синтаксис и семантика</t>
  </si>
  <si>
    <t>V</t>
  </si>
  <si>
    <t xml:space="preserve">Тълкуване на Посланието на св. ап. Павел до римляни </t>
  </si>
  <si>
    <t>Учението на преп. Максим Изповедник</t>
  </si>
  <si>
    <t>Учението на св. Григорий Палама</t>
  </si>
  <si>
    <t>Изтокът и Западът през ХІV в.</t>
  </si>
  <si>
    <t>Проблеми на гръцката патристика</t>
  </si>
  <si>
    <t>Археологически открития и разкопки</t>
  </si>
  <si>
    <t>Богословието на Антиохийската школа</t>
  </si>
  <si>
    <t>Агиология</t>
  </si>
  <si>
    <t xml:space="preserve">Църквата в България през Османския период </t>
  </si>
  <si>
    <t>БПЦ и комунистическата власт</t>
  </si>
  <si>
    <t xml:space="preserve">Иконоборските спорове </t>
  </si>
  <si>
    <t>Християнски паметници и топография на Равена</t>
  </si>
  <si>
    <t>Етически системи</t>
  </si>
  <si>
    <t>Православна християнска духовност</t>
  </si>
  <si>
    <t>VІІІ</t>
  </si>
  <si>
    <t>Реторика и омилетика</t>
  </si>
  <si>
    <t>Проповедта като учебен процес</t>
  </si>
  <si>
    <t>Тайнство кръщение</t>
  </si>
  <si>
    <t>Кръщението в раннохристиянското изкуство</t>
  </si>
  <si>
    <t>Икона и духовност</t>
  </si>
  <si>
    <t>Религия и мултикултурализъм</t>
  </si>
  <si>
    <t>VІ</t>
  </si>
  <si>
    <t>VІІ</t>
  </si>
  <si>
    <t>Църковно хорово дирижиране</t>
  </si>
  <si>
    <t>Особености на Великопостното богослужебно пеене</t>
  </si>
  <si>
    <t>Катехетика</t>
  </si>
  <si>
    <t>История на религиозното образование в България.</t>
  </si>
  <si>
    <t>Въведение в Българския жестомимичен език</t>
  </si>
  <si>
    <t>Основи на Българския жестомимичен език</t>
  </si>
  <si>
    <t>Вероучение за слухоувредени деца</t>
  </si>
  <si>
    <t>Литургичен жестомимичен език</t>
  </si>
  <si>
    <t>Източно църковно пеене и богослужебен ред</t>
  </si>
  <si>
    <t>БПЦ в Третата българска държава</t>
  </si>
  <si>
    <t>Основи на християнската биоетика</t>
  </si>
  <si>
    <t>Тайнство евхаристия</t>
  </si>
  <si>
    <t>Българска църковна музика</t>
  </si>
  <si>
    <t>Езикът на църковнославянските издания</t>
  </si>
  <si>
    <t>Средновековната българска книжнина (ХІІІ-ХV в.)</t>
  </si>
  <si>
    <t>Морфология и синтаксис на Библ. еврейски език</t>
  </si>
  <si>
    <t>Учението за енергиите в православното богословие</t>
  </si>
  <si>
    <t>Текуща богослужебна практика</t>
  </si>
  <si>
    <t>І-VІІІ</t>
  </si>
  <si>
    <t>В</t>
  </si>
  <si>
    <t>2/0/1</t>
  </si>
  <si>
    <t>3/0/1</t>
  </si>
  <si>
    <t>Въведение в църковното брачно право</t>
  </si>
  <si>
    <t>Въведение в литургиката</t>
  </si>
  <si>
    <t>Компютърна подготовка</t>
  </si>
  <si>
    <t>Ф</t>
  </si>
  <si>
    <t>Западен език</t>
  </si>
  <si>
    <t>Спорт</t>
  </si>
  <si>
    <t>І-ІV</t>
  </si>
  <si>
    <t>І-ІІ</t>
  </si>
  <si>
    <t>0/0/8</t>
  </si>
  <si>
    <t>0/0/4</t>
  </si>
  <si>
    <t>Религиозна педагогика</t>
  </si>
  <si>
    <t>Новогръцки език (за начинаещи)</t>
  </si>
  <si>
    <t>История на прав. богословие в България през ХХ век</t>
  </si>
  <si>
    <t>Културно-историческо наследство на СПЦ</t>
  </si>
  <si>
    <t>Т</t>
  </si>
  <si>
    <t>Латински език</t>
  </si>
  <si>
    <t>Църква и есхатология</t>
  </si>
  <si>
    <t>Търновската книжовна школа (ХІV – ср. на ХV в.)</t>
  </si>
  <si>
    <t>Мистириология</t>
  </si>
  <si>
    <t>Сравнително богословие</t>
  </si>
  <si>
    <t xml:space="preserve">I </t>
  </si>
  <si>
    <t>Специалност "Теология" /  бакалавърска програма редовно обучение</t>
  </si>
  <si>
    <t>Писмен държавен изпит по Теология</t>
  </si>
  <si>
    <t>Придобита професионална квалификация:  Теолог и учител по религия</t>
  </si>
  <si>
    <t xml:space="preserve">Специалност Теология </t>
  </si>
  <si>
    <t>форма на обучение редовно, срок на обучение  8 семестъра</t>
  </si>
  <si>
    <t>1/0/0</t>
  </si>
  <si>
    <t>Месиански пророчества в Ст. Завет</t>
  </si>
  <si>
    <t>Църковна музика  - западна нотация</t>
  </si>
  <si>
    <t>Църковна музика – теория и солфеж</t>
  </si>
  <si>
    <t>Курсов хор – западна нотация</t>
  </si>
  <si>
    <t>Курсов хор – източна нотация</t>
  </si>
  <si>
    <t>Типология на средновековните български ръкописи</t>
  </si>
  <si>
    <t>Средновековни певчески трактати</t>
  </si>
  <si>
    <t>Интерконфесионален диалог</t>
  </si>
  <si>
    <t>История на църковната книжнина</t>
  </si>
  <si>
    <t>Религия и екстремизъм</t>
  </si>
  <si>
    <t>Особености при прилагането на подобни</t>
  </si>
  <si>
    <t>Мелоречитативна техника</t>
  </si>
  <si>
    <t>Хор – западна нотация</t>
  </si>
  <si>
    <t>Хор – източна нотация</t>
  </si>
  <si>
    <t>1/0/1</t>
  </si>
  <si>
    <t>Методология на самостоятелната научна работа на студента</t>
  </si>
  <si>
    <t>Практически проблеми на съвременния духовен живот</t>
  </si>
  <si>
    <t>Младежкото служение в Православната църква</t>
  </si>
  <si>
    <t>Евангелски притчи</t>
  </si>
  <si>
    <t>Новозаветни апокрифи</t>
  </si>
  <si>
    <t xml:space="preserve"> Средновековни славянски текстове за светци</t>
  </si>
  <si>
    <t>Богословие на Новия Завет</t>
  </si>
  <si>
    <t xml:space="preserve">Тълкуване на посланията на св. ап. Павел </t>
  </si>
  <si>
    <t>Въведение в Псалтикознанието</t>
  </si>
  <si>
    <t>Невмология с теория на осмогласието</t>
  </si>
  <si>
    <t>Църковнопевчески жанрове</t>
  </si>
  <si>
    <t>Матиматарна псалтика</t>
  </si>
  <si>
    <t>Еортологична псалтика с история на псалтикийното изкуство</t>
  </si>
  <si>
    <t>Пророческата литература на Стария Завет</t>
  </si>
  <si>
    <t>Информационни и комуникационни технологии в обучението и работа в дигитална среда</t>
  </si>
  <si>
    <t>Стажантска практика</t>
  </si>
  <si>
    <t>Приобщаващо образование</t>
  </si>
  <si>
    <t>Методика на обучението по религия в средното у-ще</t>
  </si>
  <si>
    <t>Методика на обучението по религия в началното у-ще</t>
  </si>
  <si>
    <t>Интерактивни методи в обучението по религия</t>
  </si>
  <si>
    <t>Образованието по религия като диалог и приобщаване</t>
  </si>
  <si>
    <t>Мюнхенската катехизическа метода и нейното влияние в обучението по религия в България</t>
  </si>
  <si>
    <t>Езикови похвати на апологетичната аргументация в обучението по религия</t>
  </si>
  <si>
    <t>Комуникативна култура на учителя по религия</t>
  </si>
  <si>
    <t>Катехизация в епохата на информационните технологии</t>
  </si>
  <si>
    <t>VIII</t>
  </si>
  <si>
    <t>У</t>
  </si>
  <si>
    <t>VІІI</t>
  </si>
  <si>
    <t>Учебният план е приет на заседание на Факултетен съвет с протокол № 9 от 19.05.2017</t>
  </si>
  <si>
    <t>и влиза в сила от учебната 2017/2018 г.</t>
  </si>
  <si>
    <t>за випуска, започнал през 2017/2018 уч.година</t>
  </si>
  <si>
    <t>№ на решението на ФС:  протокол № 9 от 19.05.2017</t>
  </si>
  <si>
    <t>Хоспитиране</t>
  </si>
  <si>
    <t>Тълкуване на книга Деяния на светите апостоли</t>
  </si>
  <si>
    <r>
      <t xml:space="preserve">Избираеми дисциплини </t>
    </r>
    <r>
      <rPr>
        <i/>
        <sz val="9"/>
        <rFont val="Arial"/>
        <family val="2"/>
      </rPr>
      <t xml:space="preserve">– изб. дисциплини трябва да носят минимум 50 кредита (І с. - 7,5; ІІ с. - 10; ІІІ с. - 7,5; ІV с. - 10; V с. - 5; VІ* с. - 2,5; VІІ* с. - 2,5; VІІІ** с. - 5;) </t>
    </r>
  </si>
  <si>
    <t>* В VI и VII сем. се избира по една дисциплина от първа група за придобиване на учителска правоспособност</t>
  </si>
  <si>
    <t>** В VIII сем. се избират две дисциплини от втора група за придобиване на учителска правоспособност</t>
  </si>
  <si>
    <t>май - юли</t>
  </si>
  <si>
    <r>
      <t>Факултативни дисциплини -</t>
    </r>
    <r>
      <rPr>
        <i/>
        <sz val="11"/>
        <rFont val="Arial"/>
        <family val="2"/>
      </rPr>
      <t xml:space="preserve"> 30 кредита; Задължително се избира една факултативна дисциплина с хорариум 15 академични часа</t>
    </r>
  </si>
  <si>
    <t>I-IV</t>
  </si>
  <si>
    <t>септември - октомври</t>
  </si>
  <si>
    <t xml:space="preserve">септември - </t>
  </si>
  <si>
    <t>октомври</t>
  </si>
  <si>
    <t>Български език като чужд*</t>
  </si>
  <si>
    <t>* Дисциплината Български език като чужд е задължителна за чуждестранните студенти през първите 4 семестъра. Дисциплината е с хорариум 60 ч. и носи 4 кредита, на семестър.</t>
  </si>
  <si>
    <r>
      <t>Държавен практико-приложен изпит (</t>
    </r>
    <r>
      <rPr>
        <sz val="9"/>
        <rFont val="Times New Roman"/>
        <family val="1"/>
      </rPr>
      <t>за придобиване на професионална  квалификация  учител по "Религия")</t>
    </r>
  </si>
  <si>
    <t>Държавен практико-приложен изпит (за придобиване на професионална  квалификация  учител по "Религия")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</si>
</sst>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0\ &quot;лв&quot;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/>
      <top style="medium">
        <color indexed="55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/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/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indexed="22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>
        <color indexed="55"/>
      </left>
      <right style="medium">
        <color indexed="55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theme="0" tint="-0.24997000396251678"/>
      </top>
      <bottom style="medium"/>
    </border>
    <border>
      <left style="medium">
        <color indexed="55"/>
      </left>
      <right style="medium"/>
      <top style="medium">
        <color theme="0" tint="-0.24997000396251678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 style="medium">
        <color theme="0" tint="-0.24993999302387238"/>
      </right>
      <top style="medium"/>
      <bottom style="medium"/>
    </border>
    <border>
      <left style="medium"/>
      <right style="medium">
        <color theme="0" tint="-0.24993999302387238"/>
      </right>
      <top>
        <color indexed="63"/>
      </top>
      <bottom>
        <color indexed="63"/>
      </bottom>
    </border>
    <border>
      <left style="medium"/>
      <right style="medium">
        <color theme="0" tint="-0.149959996342659"/>
      </right>
      <top style="medium"/>
      <bottom style="medium"/>
    </border>
    <border>
      <left style="medium"/>
      <right style="medium">
        <color theme="0" tint="-0.149959996342659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>
        <color indexed="22"/>
      </right>
      <top style="medium"/>
      <bottom style="double"/>
    </border>
    <border>
      <left style="medium">
        <color indexed="22"/>
      </left>
      <right style="medium">
        <color indexed="22"/>
      </right>
      <top style="medium"/>
      <bottom style="double"/>
    </border>
    <border>
      <left style="medium">
        <color indexed="22"/>
      </left>
      <right>
        <color indexed="63"/>
      </right>
      <top style="medium"/>
      <bottom style="double"/>
    </border>
    <border>
      <left style="medium"/>
      <right style="medium">
        <color theme="0" tint="-0.24993999302387238"/>
      </right>
      <top style="medium"/>
      <bottom style="double"/>
    </border>
    <border>
      <left>
        <color indexed="63"/>
      </left>
      <right style="medium">
        <color indexed="55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>
        <color theme="0" tint="-0.149959996342659"/>
      </right>
      <top style="medium"/>
      <bottom style="double"/>
    </border>
    <border>
      <left>
        <color indexed="63"/>
      </left>
      <right style="medium"/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indexed="55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theme="0" tint="-0.1499900072813034"/>
      </top>
      <bottom style="medium">
        <color indexed="22"/>
      </bottom>
    </border>
    <border>
      <left style="medium"/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1"/>
      </left>
      <right style="medium"/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medium"/>
      <top style="medium">
        <color theme="0" tint="-0.1499900072813034"/>
      </top>
      <bottom style="medium">
        <color theme="0" tint="-0.1499900072813034"/>
      </bottom>
    </border>
    <border>
      <left style="medium"/>
      <right style="medium"/>
      <top>
        <color indexed="63"/>
      </top>
      <bottom style="medium">
        <color theme="0" tint="-0.1499900072813034"/>
      </bottom>
    </border>
    <border>
      <left style="medium"/>
      <right style="medium"/>
      <top style="medium">
        <color theme="0" tint="-0.1499900072813034"/>
      </top>
      <bottom>
        <color indexed="63"/>
      </bottom>
    </border>
    <border>
      <left style="medium"/>
      <right style="medium"/>
      <top style="medium">
        <color theme="0" tint="-0.1499900072813034"/>
      </top>
      <bottom style="medium">
        <color theme="1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theme="0" tint="-0.1499900072813034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1499900072813034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1499900072813034"/>
      </bottom>
    </border>
    <border>
      <left style="medium"/>
      <right style="medium"/>
      <top style="medium">
        <color indexed="22"/>
      </top>
      <bottom style="medium">
        <color theme="0" tint="-0.1499900072813034"/>
      </bottom>
    </border>
    <border>
      <left style="medium"/>
      <right style="medium"/>
      <top style="medium">
        <color indexed="55"/>
      </top>
      <bottom style="medium">
        <color theme="0" tint="-0.1499900072813034"/>
      </bottom>
    </border>
    <border>
      <left style="medium"/>
      <right style="medium"/>
      <top style="medium">
        <color theme="0" tint="-0.24997000396251678"/>
      </top>
      <bottom style="medium">
        <color theme="0" tint="-0.1499900072813034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1499900072813034"/>
      </bottom>
    </border>
    <border>
      <left>
        <color indexed="63"/>
      </left>
      <right style="medium"/>
      <top style="medium">
        <color indexed="22"/>
      </top>
      <bottom style="medium">
        <color theme="0" tint="-0.1499900072813034"/>
      </bottom>
    </border>
    <border>
      <left style="medium"/>
      <right>
        <color indexed="63"/>
      </right>
      <top style="medium">
        <color indexed="22"/>
      </top>
      <bottom style="medium">
        <color theme="0" tint="-0.24997000396251678"/>
      </bottom>
    </border>
    <border>
      <left style="medium"/>
      <right style="medium"/>
      <top style="medium">
        <color theme="0" tint="-0.1499900072813034"/>
      </top>
      <bottom style="thin">
        <color theme="0" tint="-0.24997000396251678"/>
      </bottom>
    </border>
    <border>
      <left style="medium"/>
      <right style="medium"/>
      <top style="medium">
        <color theme="0" tint="-0.1499900072813034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theme="1"/>
      </left>
      <right style="medium"/>
      <top style="medium"/>
      <bottom style="medium">
        <color theme="0" tint="-0.149990007281303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55"/>
      </right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/>
      <right style="medium">
        <color indexed="55"/>
      </right>
      <top style="medium">
        <color indexed="22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1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1"/>
      </bottom>
    </border>
    <border>
      <left style="medium"/>
      <right style="medium"/>
      <top style="medium">
        <color theme="0" tint="-0.24997000396251678"/>
      </top>
      <bottom style="medium">
        <color theme="1"/>
      </bottom>
    </border>
    <border>
      <left style="medium"/>
      <right style="medium"/>
      <top style="medium">
        <color indexed="22"/>
      </top>
      <bottom style="medium">
        <color theme="1"/>
      </bottom>
    </border>
    <border>
      <left>
        <color indexed="63"/>
      </left>
      <right style="medium"/>
      <top style="medium">
        <color indexed="22"/>
      </top>
      <bottom style="medium">
        <color theme="1"/>
      </bottom>
    </border>
    <border>
      <left style="medium"/>
      <right style="medium"/>
      <top style="medium">
        <color indexed="55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0" tint="-0.1499900072813034"/>
      </bottom>
    </border>
    <border>
      <left style="medium">
        <color indexed="55"/>
      </left>
      <right style="medium">
        <color indexed="55"/>
      </right>
      <top style="medium">
        <color theme="1"/>
      </top>
      <bottom style="medium">
        <color theme="0" tint="-0.1499900072813034"/>
      </bottom>
    </border>
    <border>
      <left style="medium">
        <color indexed="55"/>
      </left>
      <right style="medium"/>
      <top style="medium">
        <color theme="1"/>
      </top>
      <bottom style="medium">
        <color theme="0" tint="-0.1499900072813034"/>
      </bottom>
    </border>
    <border>
      <left>
        <color indexed="63"/>
      </left>
      <right style="medium"/>
      <top style="medium">
        <color theme="1"/>
      </top>
      <bottom style="medium">
        <color theme="0" tint="-0.1499900072813034"/>
      </bottom>
    </border>
    <border>
      <left style="medium"/>
      <right style="medium">
        <color indexed="55"/>
      </right>
      <top style="medium">
        <color theme="1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theme="1"/>
      </top>
      <bottom>
        <color indexed="63"/>
      </bottom>
    </border>
    <border>
      <left style="medium">
        <color indexed="55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 style="medium">
        <color indexed="55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1"/>
      </bottom>
    </border>
    <border>
      <left style="medium">
        <color indexed="55"/>
      </left>
      <right style="medium"/>
      <top style="medium">
        <color indexed="22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indexed="55"/>
      </right>
      <top style="medium">
        <color theme="1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theme="1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textRotation="90" wrapText="1"/>
      <protection locked="0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0" fillId="33" borderId="22" xfId="0" applyFont="1" applyFill="1" applyBorder="1" applyAlignment="1" applyProtection="1">
      <alignment horizontal="center" textRotation="90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vertical="top"/>
    </xf>
    <xf numFmtId="0" fontId="10" fillId="0" borderId="12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2" fillId="0" borderId="40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0" fillId="0" borderId="42" xfId="0" applyFont="1" applyBorder="1" applyAlignment="1">
      <alignment horizontal="center"/>
    </xf>
    <xf numFmtId="0" fontId="10" fillId="0" borderId="43" xfId="0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10" fillId="0" borderId="38" xfId="0" applyFont="1" applyBorder="1" applyAlignment="1">
      <alignment wrapText="1"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9" xfId="0" applyFont="1" applyBorder="1" applyAlignment="1">
      <alignment wrapText="1"/>
    </xf>
    <xf numFmtId="0" fontId="10" fillId="0" borderId="61" xfId="0" applyFont="1" applyBorder="1" applyAlignment="1">
      <alignment/>
    </xf>
    <xf numFmtId="0" fontId="0" fillId="0" borderId="62" xfId="0" applyFont="1" applyBorder="1" applyAlignment="1">
      <alignment horizontal="center" wrapText="1"/>
    </xf>
    <xf numFmtId="0" fontId="10" fillId="0" borderId="33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6" fillId="0" borderId="60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66" xfId="0" applyFont="1" applyBorder="1" applyAlignment="1">
      <alignment/>
    </xf>
    <xf numFmtId="0" fontId="6" fillId="0" borderId="61" xfId="0" applyFont="1" applyBorder="1" applyAlignment="1">
      <alignment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4" borderId="21" xfId="0" applyFont="1" applyFill="1" applyBorder="1" applyAlignment="1">
      <alignment horizontal="right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35" borderId="87" xfId="0" applyFont="1" applyFill="1" applyBorder="1" applyAlignment="1">
      <alignment horizontal="center" vertical="center" wrapText="1"/>
    </xf>
    <xf numFmtId="0" fontId="1" fillId="35" borderId="83" xfId="0" applyFont="1" applyFill="1" applyBorder="1" applyAlignment="1">
      <alignment horizontal="center" vertical="center" wrapText="1"/>
    </xf>
    <xf numFmtId="0" fontId="1" fillId="35" borderId="79" xfId="0" applyFont="1" applyFill="1" applyBorder="1" applyAlignment="1">
      <alignment horizontal="center" vertical="center" wrapText="1"/>
    </xf>
    <xf numFmtId="0" fontId="1" fillId="35" borderId="88" xfId="0" applyFont="1" applyFill="1" applyBorder="1" applyAlignment="1">
      <alignment horizontal="center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4" borderId="89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9" fillId="0" borderId="90" xfId="0" applyFont="1" applyBorder="1" applyAlignment="1">
      <alignment horizontal="right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35" borderId="97" xfId="0" applyFont="1" applyFill="1" applyBorder="1" applyAlignment="1">
      <alignment horizontal="center" vertical="center" wrapText="1"/>
    </xf>
    <xf numFmtId="0" fontId="1" fillId="35" borderId="9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99" xfId="0" applyFont="1" applyBorder="1" applyAlignment="1">
      <alignment horizontal="center" wrapText="1"/>
    </xf>
    <xf numFmtId="0" fontId="10" fillId="0" borderId="100" xfId="0" applyFont="1" applyBorder="1" applyAlignment="1">
      <alignment/>
    </xf>
    <xf numFmtId="0" fontId="1" fillId="0" borderId="101" xfId="0" applyFont="1" applyBorder="1" applyAlignment="1">
      <alignment horizontal="center" wrapText="1"/>
    </xf>
    <xf numFmtId="0" fontId="0" fillId="0" borderId="102" xfId="0" applyFont="1" applyBorder="1" applyAlignment="1">
      <alignment horizontal="center" wrapText="1"/>
    </xf>
    <xf numFmtId="0" fontId="1" fillId="0" borderId="103" xfId="0" applyFont="1" applyBorder="1" applyAlignment="1">
      <alignment horizontal="center" wrapText="1"/>
    </xf>
    <xf numFmtId="0" fontId="10" fillId="0" borderId="50" xfId="0" applyFont="1" applyBorder="1" applyAlignment="1">
      <alignment wrapText="1"/>
    </xf>
    <xf numFmtId="0" fontId="1" fillId="0" borderId="5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0" fillId="0" borderId="104" xfId="0" applyFont="1" applyBorder="1" applyAlignment="1">
      <alignment horizontal="center" wrapText="1"/>
    </xf>
    <xf numFmtId="0" fontId="10" fillId="0" borderId="65" xfId="0" applyFont="1" applyBorder="1" applyAlignment="1">
      <alignment wrapText="1"/>
    </xf>
    <xf numFmtId="0" fontId="1" fillId="0" borderId="65" xfId="0" applyFont="1" applyBorder="1" applyAlignment="1">
      <alignment horizontal="center" vertical="center" wrapText="1"/>
    </xf>
    <xf numFmtId="0" fontId="10" fillId="0" borderId="27" xfId="0" applyFont="1" applyBorder="1" applyAlignment="1">
      <alignment wrapText="1"/>
    </xf>
    <xf numFmtId="0" fontId="10" fillId="0" borderId="105" xfId="0" applyFont="1" applyBorder="1" applyAlignment="1">
      <alignment/>
    </xf>
    <xf numFmtId="0" fontId="1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/>
    </xf>
    <xf numFmtId="0" fontId="6" fillId="0" borderId="106" xfId="0" applyFont="1" applyBorder="1" applyAlignment="1">
      <alignment/>
    </xf>
    <xf numFmtId="0" fontId="1" fillId="0" borderId="6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07" xfId="0" applyFont="1" applyBorder="1" applyAlignment="1">
      <alignment horizontal="center" wrapText="1"/>
    </xf>
    <xf numFmtId="0" fontId="6" fillId="0" borderId="108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64" xfId="0" applyFont="1" applyBorder="1" applyAlignment="1">
      <alignment wrapText="1"/>
    </xf>
    <xf numFmtId="0" fontId="0" fillId="0" borderId="10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wrapText="1"/>
    </xf>
    <xf numFmtId="0" fontId="0" fillId="0" borderId="115" xfId="0" applyFont="1" applyBorder="1" applyAlignment="1">
      <alignment horizontal="center" wrapText="1"/>
    </xf>
    <xf numFmtId="0" fontId="0" fillId="0" borderId="116" xfId="0" applyFont="1" applyBorder="1" applyAlignment="1">
      <alignment horizontal="center" wrapText="1"/>
    </xf>
    <xf numFmtId="0" fontId="10" fillId="0" borderId="117" xfId="0" applyFont="1" applyBorder="1" applyAlignment="1">
      <alignment wrapText="1"/>
    </xf>
    <xf numFmtId="0" fontId="1" fillId="0" borderId="117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wrapText="1"/>
    </xf>
    <xf numFmtId="0" fontId="1" fillId="0" borderId="118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0" borderId="120" xfId="0" applyFont="1" applyBorder="1" applyAlignment="1">
      <alignment horizontal="center" wrapText="1"/>
    </xf>
    <xf numFmtId="0" fontId="1" fillId="0" borderId="121" xfId="0" applyFont="1" applyBorder="1" applyAlignment="1">
      <alignment horizontal="center" wrapText="1"/>
    </xf>
    <xf numFmtId="0" fontId="6" fillId="0" borderId="117" xfId="0" applyFont="1" applyBorder="1" applyAlignment="1">
      <alignment/>
    </xf>
    <xf numFmtId="0" fontId="10" fillId="0" borderId="6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49" fillId="0" borderId="0" xfId="0" applyFont="1" applyAlignment="1">
      <alignment/>
    </xf>
    <xf numFmtId="0" fontId="1" fillId="0" borderId="74" xfId="0" applyFont="1" applyBorder="1" applyAlignment="1">
      <alignment horizontal="center" wrapText="1"/>
    </xf>
    <xf numFmtId="0" fontId="6" fillId="0" borderId="35" xfId="0" applyFont="1" applyBorder="1" applyAlignment="1">
      <alignment horizontal="left"/>
    </xf>
    <xf numFmtId="0" fontId="1" fillId="0" borderId="122" xfId="0" applyFont="1" applyBorder="1" applyAlignment="1">
      <alignment horizontal="center" wrapText="1"/>
    </xf>
    <xf numFmtId="0" fontId="0" fillId="0" borderId="1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24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wrapText="1"/>
    </xf>
    <xf numFmtId="0" fontId="0" fillId="0" borderId="126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9" fontId="0" fillId="0" borderId="11" xfId="42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9" fontId="0" fillId="0" borderId="127" xfId="42" applyFont="1" applyBorder="1" applyAlignment="1">
      <alignment/>
    </xf>
    <xf numFmtId="0" fontId="0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43" xfId="0" applyFont="1" applyBorder="1" applyAlignment="1">
      <alignment horizontal="center"/>
    </xf>
    <xf numFmtId="0" fontId="10" fillId="0" borderId="31" xfId="0" applyFont="1" applyBorder="1" applyAlignment="1">
      <alignment vertical="center" wrapText="1"/>
    </xf>
    <xf numFmtId="0" fontId="15" fillId="0" borderId="128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128" xfId="0" applyFont="1" applyBorder="1" applyAlignment="1">
      <alignment vertical="top"/>
    </xf>
    <xf numFmtId="0" fontId="1" fillId="0" borderId="128" xfId="0" applyFont="1" applyBorder="1" applyAlignment="1">
      <alignment vertical="top" wrapText="1"/>
    </xf>
    <xf numFmtId="0" fontId="7" fillId="0" borderId="128" xfId="0" applyFont="1" applyBorder="1" applyAlignment="1">
      <alignment vertical="top" wrapText="1"/>
    </xf>
    <xf numFmtId="0" fontId="1" fillId="0" borderId="128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top" wrapText="1"/>
    </xf>
    <xf numFmtId="0" fontId="1" fillId="0" borderId="128" xfId="0" applyFont="1" applyBorder="1" applyAlignment="1">
      <alignment horizontal="center" wrapText="1"/>
    </xf>
    <xf numFmtId="0" fontId="9" fillId="0" borderId="129" xfId="0" applyFont="1" applyBorder="1" applyAlignment="1">
      <alignment vertical="top"/>
    </xf>
    <xf numFmtId="0" fontId="9" fillId="0" borderId="129" xfId="0" applyFont="1" applyBorder="1" applyAlignment="1">
      <alignment vertical="top" wrapText="1"/>
    </xf>
    <xf numFmtId="0" fontId="9" fillId="0" borderId="129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top" wrapText="1"/>
    </xf>
    <xf numFmtId="0" fontId="9" fillId="0" borderId="129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30" xfId="0" applyFont="1" applyBorder="1" applyAlignment="1" applyProtection="1">
      <alignment horizontal="center" textRotation="90" wrapText="1"/>
      <protection/>
    </xf>
    <xf numFmtId="0" fontId="5" fillId="0" borderId="131" xfId="0" applyFont="1" applyBorder="1" applyAlignment="1" applyProtection="1">
      <alignment horizontal="center" textRotation="90" wrapText="1"/>
      <protection/>
    </xf>
    <xf numFmtId="0" fontId="0" fillId="0" borderId="132" xfId="0" applyFont="1" applyBorder="1" applyAlignment="1" applyProtection="1">
      <alignment horizontal="center" textRotation="90"/>
      <protection/>
    </xf>
    <xf numFmtId="0" fontId="5" fillId="35" borderId="130" xfId="0" applyFont="1" applyFill="1" applyBorder="1" applyAlignment="1" applyProtection="1">
      <alignment horizontal="center" textRotation="90" wrapText="1"/>
      <protection/>
    </xf>
    <xf numFmtId="0" fontId="5" fillId="35" borderId="131" xfId="0" applyFont="1" applyFill="1" applyBorder="1" applyAlignment="1" applyProtection="1">
      <alignment horizontal="center" textRotation="90" wrapText="1"/>
      <protection/>
    </xf>
    <xf numFmtId="0" fontId="0" fillId="35" borderId="132" xfId="0" applyFont="1" applyFill="1" applyBorder="1" applyAlignment="1" applyProtection="1">
      <alignment horizontal="center" textRotation="90"/>
      <protection/>
    </xf>
    <xf numFmtId="0" fontId="0" fillId="0" borderId="4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35" borderId="95" xfId="0" applyFont="1" applyFill="1" applyBorder="1" applyAlignment="1">
      <alignment horizontal="center" vertical="center" wrapText="1"/>
    </xf>
    <xf numFmtId="0" fontId="0" fillId="0" borderId="133" xfId="0" applyFont="1" applyBorder="1" applyAlignment="1">
      <alignment horizont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wrapText="1"/>
    </xf>
    <xf numFmtId="0" fontId="0" fillId="0" borderId="136" xfId="0" applyFont="1" applyBorder="1" applyAlignment="1">
      <alignment horizontal="center" wrapText="1"/>
    </xf>
    <xf numFmtId="0" fontId="0" fillId="0" borderId="137" xfId="0" applyFont="1" applyBorder="1" applyAlignment="1">
      <alignment horizontal="center" wrapText="1"/>
    </xf>
    <xf numFmtId="0" fontId="0" fillId="0" borderId="138" xfId="0" applyFont="1" applyBorder="1" applyAlignment="1">
      <alignment horizontal="center" wrapText="1"/>
    </xf>
    <xf numFmtId="0" fontId="10" fillId="0" borderId="139" xfId="0" applyFont="1" applyBorder="1" applyAlignment="1">
      <alignment wrapText="1"/>
    </xf>
    <xf numFmtId="0" fontId="1" fillId="0" borderId="14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wrapText="1"/>
    </xf>
    <xf numFmtId="0" fontId="1" fillId="0" borderId="142" xfId="0" applyFont="1" applyBorder="1" applyAlignment="1">
      <alignment horizontal="center" wrapText="1"/>
    </xf>
    <xf numFmtId="0" fontId="1" fillId="0" borderId="140" xfId="0" applyFont="1" applyBorder="1" applyAlignment="1">
      <alignment horizontal="center" wrapText="1"/>
    </xf>
    <xf numFmtId="0" fontId="6" fillId="0" borderId="140" xfId="0" applyFont="1" applyBorder="1" applyAlignment="1">
      <alignment/>
    </xf>
    <xf numFmtId="0" fontId="0" fillId="0" borderId="143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wrapText="1"/>
    </xf>
    <xf numFmtId="0" fontId="0" fillId="0" borderId="145" xfId="0" applyFont="1" applyBorder="1" applyAlignment="1">
      <alignment horizontal="center" wrapText="1"/>
    </xf>
    <xf numFmtId="0" fontId="10" fillId="0" borderId="143" xfId="0" applyFont="1" applyBorder="1" applyAlignment="1">
      <alignment wrapText="1"/>
    </xf>
    <xf numFmtId="0" fontId="1" fillId="0" borderId="143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wrapText="1"/>
    </xf>
    <xf numFmtId="0" fontId="1" fillId="0" borderId="146" xfId="0" applyFont="1" applyBorder="1" applyAlignment="1">
      <alignment horizontal="center" wrapText="1"/>
    </xf>
    <xf numFmtId="0" fontId="6" fillId="0" borderId="143" xfId="0" applyFont="1" applyBorder="1" applyAlignment="1">
      <alignment/>
    </xf>
    <xf numFmtId="0" fontId="0" fillId="0" borderId="147" xfId="0" applyFont="1" applyBorder="1" applyAlignment="1">
      <alignment horizontal="center" wrapText="1"/>
    </xf>
    <xf numFmtId="0" fontId="0" fillId="0" borderId="148" xfId="0" applyFont="1" applyBorder="1" applyAlignment="1">
      <alignment horizontal="center" wrapText="1"/>
    </xf>
    <xf numFmtId="0" fontId="0" fillId="0" borderId="149" xfId="0" applyFont="1" applyBorder="1" applyAlignment="1">
      <alignment horizontal="center" wrapText="1"/>
    </xf>
    <xf numFmtId="0" fontId="10" fillId="0" borderId="150" xfId="0" applyFont="1" applyBorder="1" applyAlignment="1">
      <alignment wrapText="1"/>
    </xf>
    <xf numFmtId="0" fontId="1" fillId="0" borderId="150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wrapText="1"/>
    </xf>
    <xf numFmtId="0" fontId="1" fillId="0" borderId="151" xfId="0" applyFont="1" applyBorder="1" applyAlignment="1">
      <alignment horizontal="center" wrapText="1"/>
    </xf>
    <xf numFmtId="0" fontId="1" fillId="0" borderId="152" xfId="0" applyFont="1" applyBorder="1" applyAlignment="1">
      <alignment horizontal="center" wrapText="1"/>
    </xf>
    <xf numFmtId="0" fontId="6" fillId="0" borderId="152" xfId="0" applyFont="1" applyBorder="1" applyAlignment="1">
      <alignment/>
    </xf>
    <xf numFmtId="0" fontId="0" fillId="0" borderId="153" xfId="0" applyFont="1" applyBorder="1" applyAlignment="1">
      <alignment horizontal="center" wrapText="1"/>
    </xf>
    <xf numFmtId="0" fontId="0" fillId="0" borderId="154" xfId="0" applyFont="1" applyBorder="1" applyAlignment="1">
      <alignment horizontal="center" wrapText="1"/>
    </xf>
    <xf numFmtId="0" fontId="10" fillId="0" borderId="141" xfId="0" applyFont="1" applyBorder="1" applyAlignment="1">
      <alignment wrapText="1"/>
    </xf>
    <xf numFmtId="0" fontId="1" fillId="0" borderId="141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wrapText="1"/>
    </xf>
    <xf numFmtId="0" fontId="0" fillId="0" borderId="152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wrapText="1"/>
    </xf>
    <xf numFmtId="0" fontId="0" fillId="0" borderId="157" xfId="0" applyFont="1" applyBorder="1" applyAlignment="1">
      <alignment horizontal="center" wrapText="1"/>
    </xf>
    <xf numFmtId="0" fontId="1" fillId="0" borderId="139" xfId="0" applyFont="1" applyBorder="1" applyAlignment="1">
      <alignment horizontal="center" wrapText="1"/>
    </xf>
    <xf numFmtId="0" fontId="1" fillId="0" borderId="158" xfId="0" applyFont="1" applyBorder="1" applyAlignment="1">
      <alignment horizontal="center" wrapText="1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0" fillId="33" borderId="159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7" xfId="0" applyFont="1" applyFill="1" applyBorder="1" applyAlignment="1" applyProtection="1">
      <alignment horizontal="center" vertical="center"/>
      <protection/>
    </xf>
    <xf numFmtId="0" fontId="2" fillId="33" borderId="160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0" fillId="0" borderId="160" xfId="0" applyFont="1" applyBorder="1" applyAlignment="1" applyProtection="1">
      <alignment horizontal="center" vertical="center" textRotation="90" wrapText="1"/>
      <protection locked="0"/>
    </xf>
    <xf numFmtId="0" fontId="0" fillId="0" borderId="16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/>
      <protection/>
    </xf>
    <xf numFmtId="0" fontId="3" fillId="33" borderId="15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7" xfId="0" applyFont="1" applyBorder="1" applyAlignment="1" applyProtection="1">
      <alignment horizontal="center" vertical="center"/>
      <protection locked="0"/>
    </xf>
    <xf numFmtId="0" fontId="0" fillId="0" borderId="15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7" xfId="0" applyFont="1" applyBorder="1" applyAlignment="1" applyProtection="1">
      <alignment/>
      <protection locked="0"/>
    </xf>
    <xf numFmtId="0" fontId="0" fillId="0" borderId="161" xfId="0" applyFont="1" applyBorder="1" applyAlignment="1" applyProtection="1">
      <alignment horizontal="center" vertical="center" wrapText="1"/>
      <protection locked="0"/>
    </xf>
    <xf numFmtId="0" fontId="0" fillId="0" borderId="128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162" xfId="0" applyFont="1" applyBorder="1" applyAlignment="1">
      <alignment vertical="top" wrapText="1"/>
    </xf>
    <xf numFmtId="0" fontId="2" fillId="0" borderId="16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8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2" fillId="0" borderId="164" xfId="0" applyFont="1" applyBorder="1" applyAlignment="1">
      <alignment vertical="top" wrapText="1"/>
    </xf>
    <xf numFmtId="0" fontId="2" fillId="0" borderId="16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61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0" fillId="0" borderId="73" xfId="0" applyFont="1" applyBorder="1" applyAlignment="1">
      <alignment horizontal="center"/>
    </xf>
    <xf numFmtId="0" fontId="0" fillId="0" borderId="16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6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89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/>
    </xf>
    <xf numFmtId="0" fontId="1" fillId="34" borderId="159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7" xfId="0" applyFont="1" applyFill="1" applyBorder="1" applyAlignment="1">
      <alignment horizontal="center" vertical="top" wrapText="1"/>
    </xf>
    <xf numFmtId="0" fontId="1" fillId="0" borderId="159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27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7" borderId="10" xfId="0" applyFont="1" applyFill="1" applyBorder="1" applyAlignment="1" applyProtection="1">
      <alignment horizontal="center" vertical="top" wrapText="1"/>
      <protection/>
    </xf>
    <xf numFmtId="0" fontId="1" fillId="37" borderId="23" xfId="0" applyFont="1" applyFill="1" applyBorder="1" applyAlignment="1" applyProtection="1">
      <alignment horizontal="center" vertical="top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" fillId="0" borderId="16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1" fillId="0" borderId="159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27" xfId="0" applyFont="1" applyBorder="1" applyAlignment="1">
      <alignment horizontal="left" vertical="top"/>
    </xf>
    <xf numFmtId="0" fontId="0" fillId="33" borderId="22" xfId="0" applyFont="1" applyFill="1" applyBorder="1" applyAlignment="1">
      <alignment horizontal="center" vertical="center"/>
    </xf>
    <xf numFmtId="0" fontId="0" fillId="0" borderId="128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6" fillId="33" borderId="159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/>
    </xf>
    <xf numFmtId="0" fontId="1" fillId="33" borderId="127" xfId="0" applyFont="1" applyFill="1" applyBorder="1" applyAlignment="1">
      <alignment horizontal="center" vertical="top"/>
    </xf>
    <xf numFmtId="0" fontId="0" fillId="0" borderId="12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"/>
  <sheetViews>
    <sheetView zoomScale="110" zoomScaleNormal="110" zoomScaleSheetLayoutView="150" workbookViewId="0" topLeftCell="A133">
      <selection activeCell="F156" sqref="F156"/>
    </sheetView>
  </sheetViews>
  <sheetFormatPr defaultColWidth="9.140625" defaultRowHeight="12.75"/>
  <cols>
    <col min="1" max="1" width="5.8515625" style="0" customWidth="1"/>
    <col min="2" max="5" width="2.28125" style="0" customWidth="1"/>
    <col min="6" max="6" width="54.140625" style="0" customWidth="1"/>
    <col min="7" max="7" width="7.57421875" style="5" customWidth="1"/>
    <col min="8" max="8" width="7.140625" style="1" customWidth="1"/>
    <col min="9" max="11" width="6.28125" style="1" customWidth="1"/>
    <col min="12" max="13" width="7.28125" style="0" customWidth="1"/>
    <col min="14" max="14" width="12.00390625" style="0" customWidth="1"/>
    <col min="15" max="15" width="8.8515625" style="0" customWidth="1"/>
  </cols>
  <sheetData>
    <row r="1" spans="1:17" ht="17.25" customHeight="1">
      <c r="A1" s="66" t="s">
        <v>164</v>
      </c>
      <c r="B1" s="66">
        <v>0</v>
      </c>
      <c r="C1" s="66">
        <v>1</v>
      </c>
      <c r="D1" s="66">
        <v>0</v>
      </c>
      <c r="E1" s="66">
        <v>1</v>
      </c>
      <c r="F1" s="337" t="s">
        <v>171</v>
      </c>
      <c r="G1" s="338"/>
      <c r="H1" s="338"/>
      <c r="I1" s="338"/>
      <c r="J1" s="338"/>
      <c r="K1" s="338"/>
      <c r="L1" s="338"/>
      <c r="M1" s="338"/>
      <c r="N1" s="338"/>
      <c r="O1" s="338"/>
      <c r="P1" s="214"/>
      <c r="Q1" s="214"/>
    </row>
    <row r="2" spans="1:17" ht="21.75" customHeight="1" thickBot="1">
      <c r="A2" s="339" t="s">
        <v>24</v>
      </c>
      <c r="B2" s="339"/>
      <c r="C2" s="339"/>
      <c r="D2" s="339"/>
      <c r="E2" s="339"/>
      <c r="F2" s="340" t="s">
        <v>222</v>
      </c>
      <c r="G2" s="340"/>
      <c r="H2" s="340"/>
      <c r="I2" s="340"/>
      <c r="J2" s="340"/>
      <c r="K2" s="340"/>
      <c r="L2" s="340"/>
      <c r="M2" s="340"/>
      <c r="N2" s="340"/>
      <c r="O2" s="340"/>
      <c r="P2" s="214"/>
      <c r="Q2" s="214"/>
    </row>
    <row r="3" spans="1:17" ht="13.5" thickBot="1">
      <c r="A3" s="304" t="s">
        <v>0</v>
      </c>
      <c r="B3" s="314" t="s">
        <v>47</v>
      </c>
      <c r="C3" s="315"/>
      <c r="D3" s="315"/>
      <c r="E3" s="316"/>
      <c r="F3" s="304" t="s">
        <v>48</v>
      </c>
      <c r="G3" s="303" t="s">
        <v>10</v>
      </c>
      <c r="H3" s="303" t="s">
        <v>5</v>
      </c>
      <c r="I3" s="304" t="s">
        <v>44</v>
      </c>
      <c r="J3" s="311" t="s">
        <v>7</v>
      </c>
      <c r="K3" s="312"/>
      <c r="L3" s="312"/>
      <c r="M3" s="313"/>
      <c r="N3" s="301" t="s">
        <v>9</v>
      </c>
      <c r="O3" s="303" t="s">
        <v>21</v>
      </c>
      <c r="P3" s="214"/>
      <c r="Q3" s="214"/>
    </row>
    <row r="4" spans="1:17" ht="67.5" customHeight="1" thickBot="1">
      <c r="A4" s="305"/>
      <c r="B4" s="317"/>
      <c r="C4" s="318"/>
      <c r="D4" s="318"/>
      <c r="E4" s="319"/>
      <c r="F4" s="305"/>
      <c r="G4" s="302"/>
      <c r="H4" s="302"/>
      <c r="I4" s="305"/>
      <c r="J4" s="30" t="s">
        <v>2</v>
      </c>
      <c r="K4" s="30" t="s">
        <v>3</v>
      </c>
      <c r="L4" s="30" t="s">
        <v>8</v>
      </c>
      <c r="M4" s="30" t="s">
        <v>6</v>
      </c>
      <c r="N4" s="302"/>
      <c r="O4" s="302"/>
      <c r="P4" s="214"/>
      <c r="Q4" s="214"/>
    </row>
    <row r="5" spans="1:17" s="5" customFormat="1" ht="13.5" thickBot="1">
      <c r="A5" s="33">
        <v>1</v>
      </c>
      <c r="B5" s="308">
        <v>2</v>
      </c>
      <c r="C5" s="309"/>
      <c r="D5" s="309"/>
      <c r="E5" s="310"/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216"/>
      <c r="Q5" s="216"/>
    </row>
    <row r="6" spans="1:17" s="5" customFormat="1" ht="13.5" thickBot="1">
      <c r="A6" s="53"/>
      <c r="B6" s="54"/>
      <c r="C6" s="215"/>
      <c r="D6" s="215"/>
      <c r="E6" s="215" t="s">
        <v>97</v>
      </c>
      <c r="F6" s="55" t="s">
        <v>98</v>
      </c>
      <c r="G6" s="54"/>
      <c r="H6" s="54"/>
      <c r="I6" s="54"/>
      <c r="J6" s="54"/>
      <c r="K6" s="54"/>
      <c r="L6" s="54"/>
      <c r="M6" s="54"/>
      <c r="N6" s="54"/>
      <c r="O6" s="217"/>
      <c r="P6" s="218"/>
      <c r="Q6" s="216"/>
    </row>
    <row r="7" spans="1:17" ht="18.75" customHeight="1" thickBot="1">
      <c r="A7" s="7" t="s">
        <v>4</v>
      </c>
      <c r="B7" s="6"/>
      <c r="C7" s="6"/>
      <c r="D7" s="6"/>
      <c r="E7" s="2"/>
      <c r="F7" s="2"/>
      <c r="G7" s="4"/>
      <c r="H7" s="3"/>
      <c r="I7" s="3"/>
      <c r="J7" s="3"/>
      <c r="K7" s="3"/>
      <c r="L7" s="2"/>
      <c r="M7" s="2"/>
      <c r="N7" s="217"/>
      <c r="O7" s="219"/>
      <c r="P7" s="220"/>
      <c r="Q7" s="214"/>
    </row>
    <row r="8" spans="1:17" ht="16.5" thickBot="1">
      <c r="A8" s="212">
        <v>1</v>
      </c>
      <c r="B8" s="15" t="s">
        <v>147</v>
      </c>
      <c r="C8" s="16">
        <v>1</v>
      </c>
      <c r="D8" s="16">
        <v>0</v>
      </c>
      <c r="E8" s="17">
        <v>1</v>
      </c>
      <c r="F8" s="94" t="s">
        <v>49</v>
      </c>
      <c r="G8" s="46" t="s">
        <v>50</v>
      </c>
      <c r="H8" s="18" t="s">
        <v>79</v>
      </c>
      <c r="I8" s="43">
        <f aca="true" t="shared" si="0" ref="I8:I51">J8/30</f>
        <v>4</v>
      </c>
      <c r="J8" s="18">
        <v>120</v>
      </c>
      <c r="K8" s="18">
        <v>30</v>
      </c>
      <c r="L8" s="18">
        <v>0</v>
      </c>
      <c r="M8" s="18">
        <v>15</v>
      </c>
      <c r="N8" s="18" t="s">
        <v>148</v>
      </c>
      <c r="O8" s="82" t="s">
        <v>53</v>
      </c>
      <c r="P8" s="214"/>
      <c r="Q8" s="214"/>
    </row>
    <row r="9" spans="1:17" ht="16.5" thickBot="1">
      <c r="A9" s="186">
        <f aca="true" t="shared" si="1" ref="A9:A51">A8+1</f>
        <v>2</v>
      </c>
      <c r="B9" s="19" t="s">
        <v>147</v>
      </c>
      <c r="C9" s="19">
        <v>1</v>
      </c>
      <c r="D9" s="34">
        <v>0</v>
      </c>
      <c r="E9" s="35">
        <v>2</v>
      </c>
      <c r="F9" s="93" t="s">
        <v>52</v>
      </c>
      <c r="G9" s="47" t="s">
        <v>50</v>
      </c>
      <c r="H9" s="36" t="s">
        <v>79</v>
      </c>
      <c r="I9" s="162">
        <f t="shared" si="0"/>
        <v>5</v>
      </c>
      <c r="J9" s="36">
        <v>150</v>
      </c>
      <c r="K9" s="36">
        <v>45</v>
      </c>
      <c r="L9" s="36">
        <v>0</v>
      </c>
      <c r="M9" s="36">
        <v>15</v>
      </c>
      <c r="N9" s="36" t="s">
        <v>149</v>
      </c>
      <c r="O9" s="109" t="s">
        <v>53</v>
      </c>
      <c r="P9" s="214"/>
      <c r="Q9" s="214"/>
    </row>
    <row r="10" spans="1:17" ht="16.5" thickBot="1">
      <c r="A10" s="188">
        <f t="shared" si="1"/>
        <v>3</v>
      </c>
      <c r="B10" s="19" t="s">
        <v>147</v>
      </c>
      <c r="C10" s="19">
        <v>1</v>
      </c>
      <c r="D10" s="34">
        <v>0</v>
      </c>
      <c r="E10" s="84">
        <v>3</v>
      </c>
      <c r="F10" s="93" t="s">
        <v>55</v>
      </c>
      <c r="G10" s="47" t="s">
        <v>50</v>
      </c>
      <c r="H10" s="36" t="s">
        <v>79</v>
      </c>
      <c r="I10" s="158">
        <f t="shared" si="0"/>
        <v>2.5</v>
      </c>
      <c r="J10" s="36">
        <v>75</v>
      </c>
      <c r="K10" s="36">
        <v>30</v>
      </c>
      <c r="L10" s="36">
        <v>0</v>
      </c>
      <c r="M10" s="36">
        <v>0</v>
      </c>
      <c r="N10" s="36" t="s">
        <v>56</v>
      </c>
      <c r="O10" s="110" t="s">
        <v>53</v>
      </c>
      <c r="P10" s="214"/>
      <c r="Q10" s="214"/>
    </row>
    <row r="11" spans="1:17" ht="16.5" thickBot="1">
      <c r="A11" s="188">
        <f t="shared" si="1"/>
        <v>4</v>
      </c>
      <c r="B11" s="19" t="s">
        <v>147</v>
      </c>
      <c r="C11" s="19">
        <v>1</v>
      </c>
      <c r="D11" s="19">
        <v>0</v>
      </c>
      <c r="E11" s="35">
        <v>4</v>
      </c>
      <c r="F11" s="93" t="s">
        <v>57</v>
      </c>
      <c r="G11" s="48" t="s">
        <v>50</v>
      </c>
      <c r="H11" s="21" t="s">
        <v>79</v>
      </c>
      <c r="I11" s="43">
        <f t="shared" si="0"/>
        <v>4</v>
      </c>
      <c r="J11" s="21">
        <v>120</v>
      </c>
      <c r="K11" s="21">
        <v>30</v>
      </c>
      <c r="L11" s="21">
        <v>0</v>
      </c>
      <c r="M11" s="21">
        <v>15</v>
      </c>
      <c r="N11" s="21" t="s">
        <v>148</v>
      </c>
      <c r="O11" s="44" t="s">
        <v>53</v>
      </c>
      <c r="P11" s="214"/>
      <c r="Q11" s="214"/>
    </row>
    <row r="12" spans="1:17" ht="16.5" thickBot="1">
      <c r="A12" s="188">
        <f t="shared" si="1"/>
        <v>5</v>
      </c>
      <c r="B12" s="19" t="s">
        <v>147</v>
      </c>
      <c r="C12" s="19">
        <v>1</v>
      </c>
      <c r="D12" s="19">
        <v>0</v>
      </c>
      <c r="E12" s="20">
        <v>5</v>
      </c>
      <c r="F12" s="26" t="s">
        <v>200</v>
      </c>
      <c r="G12" s="48" t="s">
        <v>50</v>
      </c>
      <c r="H12" s="21" t="s">
        <v>79</v>
      </c>
      <c r="I12" s="43">
        <f t="shared" si="0"/>
        <v>2.5</v>
      </c>
      <c r="J12" s="21">
        <v>75</v>
      </c>
      <c r="K12" s="21">
        <v>15</v>
      </c>
      <c r="L12" s="21">
        <v>0</v>
      </c>
      <c r="M12" s="21">
        <v>15</v>
      </c>
      <c r="N12" s="21" t="s">
        <v>191</v>
      </c>
      <c r="O12" s="44" t="s">
        <v>53</v>
      </c>
      <c r="P12" s="214"/>
      <c r="Q12" s="214"/>
    </row>
    <row r="13" spans="1:17" ht="16.5" thickBot="1">
      <c r="A13" s="185">
        <f t="shared" si="1"/>
        <v>6</v>
      </c>
      <c r="B13" s="19" t="s">
        <v>147</v>
      </c>
      <c r="C13" s="19">
        <v>1</v>
      </c>
      <c r="D13" s="19">
        <v>0</v>
      </c>
      <c r="E13" s="20">
        <v>6</v>
      </c>
      <c r="F13" s="56" t="s">
        <v>58</v>
      </c>
      <c r="G13" s="48" t="s">
        <v>50</v>
      </c>
      <c r="H13" s="21" t="s">
        <v>79</v>
      </c>
      <c r="I13" s="43">
        <f t="shared" si="0"/>
        <v>5</v>
      </c>
      <c r="J13" s="21">
        <v>150</v>
      </c>
      <c r="K13" s="21">
        <v>45</v>
      </c>
      <c r="L13" s="21">
        <v>0</v>
      </c>
      <c r="M13" s="21">
        <v>15</v>
      </c>
      <c r="N13" s="21" t="s">
        <v>149</v>
      </c>
      <c r="O13" s="44" t="s">
        <v>53</v>
      </c>
      <c r="P13" s="214"/>
      <c r="Q13" s="214"/>
    </row>
    <row r="14" spans="1:17" ht="16.5" thickBot="1">
      <c r="A14" s="186">
        <f t="shared" si="1"/>
        <v>7</v>
      </c>
      <c r="B14" s="19" t="s">
        <v>147</v>
      </c>
      <c r="C14" s="19">
        <v>1</v>
      </c>
      <c r="D14" s="19">
        <v>0</v>
      </c>
      <c r="E14" s="20">
        <v>7</v>
      </c>
      <c r="F14" s="26" t="s">
        <v>59</v>
      </c>
      <c r="G14" s="48" t="s">
        <v>50</v>
      </c>
      <c r="H14" s="21" t="s">
        <v>80</v>
      </c>
      <c r="I14" s="43">
        <f t="shared" si="0"/>
        <v>5</v>
      </c>
      <c r="J14" s="21">
        <v>150</v>
      </c>
      <c r="K14" s="21">
        <v>45</v>
      </c>
      <c r="L14" s="21">
        <v>0</v>
      </c>
      <c r="M14" s="21">
        <v>15</v>
      </c>
      <c r="N14" s="21" t="s">
        <v>149</v>
      </c>
      <c r="O14" s="44" t="s">
        <v>53</v>
      </c>
      <c r="P14" s="214"/>
      <c r="Q14" s="214"/>
    </row>
    <row r="15" spans="1:17" ht="16.5" thickBot="1">
      <c r="A15" s="185">
        <f t="shared" si="1"/>
        <v>8</v>
      </c>
      <c r="B15" s="19" t="s">
        <v>147</v>
      </c>
      <c r="C15" s="19">
        <v>1</v>
      </c>
      <c r="D15" s="19">
        <v>0</v>
      </c>
      <c r="E15" s="20">
        <v>8</v>
      </c>
      <c r="F15" s="56" t="s">
        <v>62</v>
      </c>
      <c r="G15" s="48" t="s">
        <v>50</v>
      </c>
      <c r="H15" s="21" t="s">
        <v>80</v>
      </c>
      <c r="I15" s="43">
        <f t="shared" si="0"/>
        <v>5</v>
      </c>
      <c r="J15" s="21">
        <v>150</v>
      </c>
      <c r="K15" s="21">
        <v>60</v>
      </c>
      <c r="L15" s="21">
        <v>0</v>
      </c>
      <c r="M15" s="21">
        <v>0</v>
      </c>
      <c r="N15" s="21" t="s">
        <v>54</v>
      </c>
      <c r="O15" s="44" t="s">
        <v>53</v>
      </c>
      <c r="P15" s="214"/>
      <c r="Q15" s="214"/>
    </row>
    <row r="16" spans="1:17" ht="16.5" thickBot="1">
      <c r="A16" s="185">
        <f t="shared" si="1"/>
        <v>9</v>
      </c>
      <c r="B16" s="19" t="s">
        <v>147</v>
      </c>
      <c r="C16" s="19">
        <v>1</v>
      </c>
      <c r="D16" s="19">
        <v>0</v>
      </c>
      <c r="E16" s="20">
        <v>9</v>
      </c>
      <c r="F16" s="56" t="s">
        <v>178</v>
      </c>
      <c r="G16" s="48" t="s">
        <v>50</v>
      </c>
      <c r="H16" s="21" t="s">
        <v>80</v>
      </c>
      <c r="I16" s="43">
        <f t="shared" si="0"/>
        <v>2.5</v>
      </c>
      <c r="J16" s="21">
        <v>75</v>
      </c>
      <c r="K16" s="21">
        <v>30</v>
      </c>
      <c r="L16" s="21">
        <v>0</v>
      </c>
      <c r="M16" s="21">
        <v>0</v>
      </c>
      <c r="N16" s="21" t="s">
        <v>56</v>
      </c>
      <c r="O16" s="44" t="s">
        <v>53</v>
      </c>
      <c r="P16" s="214"/>
      <c r="Q16" s="214"/>
    </row>
    <row r="17" spans="1:17" ht="16.5" thickBot="1">
      <c r="A17" s="185">
        <f t="shared" si="1"/>
        <v>10</v>
      </c>
      <c r="B17" s="19" t="s">
        <v>147</v>
      </c>
      <c r="C17" s="19">
        <v>1</v>
      </c>
      <c r="D17" s="39">
        <v>1</v>
      </c>
      <c r="E17" s="85">
        <v>0</v>
      </c>
      <c r="F17" s="95" t="s">
        <v>72</v>
      </c>
      <c r="G17" s="50" t="s">
        <v>50</v>
      </c>
      <c r="H17" s="42" t="s">
        <v>80</v>
      </c>
      <c r="I17" s="43">
        <f t="shared" si="0"/>
        <v>4</v>
      </c>
      <c r="J17" s="42">
        <v>120</v>
      </c>
      <c r="K17" s="42">
        <v>30</v>
      </c>
      <c r="L17" s="42">
        <v>0</v>
      </c>
      <c r="M17" s="42">
        <v>15</v>
      </c>
      <c r="N17" s="42" t="s">
        <v>148</v>
      </c>
      <c r="O17" s="45" t="s">
        <v>53</v>
      </c>
      <c r="P17" s="214"/>
      <c r="Q17" s="214"/>
    </row>
    <row r="18" spans="1:17" ht="16.5" thickBot="1">
      <c r="A18" s="187">
        <f t="shared" si="1"/>
        <v>11</v>
      </c>
      <c r="B18" s="19" t="s">
        <v>147</v>
      </c>
      <c r="C18" s="19">
        <v>1</v>
      </c>
      <c r="D18" s="39">
        <v>1</v>
      </c>
      <c r="E18" s="86">
        <v>1</v>
      </c>
      <c r="F18" s="26" t="s">
        <v>63</v>
      </c>
      <c r="G18" s="49" t="s">
        <v>50</v>
      </c>
      <c r="H18" s="21" t="s">
        <v>80</v>
      </c>
      <c r="I18" s="43">
        <f t="shared" si="0"/>
        <v>2.5</v>
      </c>
      <c r="J18" s="42">
        <v>75</v>
      </c>
      <c r="K18" s="42">
        <v>30</v>
      </c>
      <c r="L18" s="42">
        <v>0</v>
      </c>
      <c r="M18" s="42">
        <v>0</v>
      </c>
      <c r="N18" s="42" t="s">
        <v>56</v>
      </c>
      <c r="O18" s="45" t="s">
        <v>53</v>
      </c>
      <c r="P18" s="214"/>
      <c r="Q18" s="214"/>
    </row>
    <row r="19" spans="1:17" ht="16.5" thickBot="1">
      <c r="A19" s="187">
        <f t="shared" si="1"/>
        <v>12</v>
      </c>
      <c r="B19" s="19" t="s">
        <v>147</v>
      </c>
      <c r="C19" s="19">
        <v>2</v>
      </c>
      <c r="D19" s="39">
        <v>1</v>
      </c>
      <c r="E19" s="35">
        <v>2</v>
      </c>
      <c r="F19" s="97" t="s">
        <v>60</v>
      </c>
      <c r="G19" s="48" t="s">
        <v>50</v>
      </c>
      <c r="H19" s="21" t="s">
        <v>81</v>
      </c>
      <c r="I19" s="43">
        <f t="shared" si="0"/>
        <v>5</v>
      </c>
      <c r="J19" s="21">
        <v>150</v>
      </c>
      <c r="K19" s="21">
        <v>30</v>
      </c>
      <c r="L19" s="21">
        <v>0</v>
      </c>
      <c r="M19" s="21">
        <v>30</v>
      </c>
      <c r="N19" s="21" t="s">
        <v>92</v>
      </c>
      <c r="O19" s="44" t="s">
        <v>53</v>
      </c>
      <c r="P19" s="214"/>
      <c r="Q19" s="214"/>
    </row>
    <row r="20" spans="1:17" ht="16.5" thickBot="1">
      <c r="A20" s="187">
        <f t="shared" si="1"/>
        <v>13</v>
      </c>
      <c r="B20" s="19" t="s">
        <v>147</v>
      </c>
      <c r="C20" s="19">
        <v>2</v>
      </c>
      <c r="D20" s="39">
        <v>2</v>
      </c>
      <c r="E20" s="40">
        <v>1</v>
      </c>
      <c r="F20" s="57" t="s">
        <v>69</v>
      </c>
      <c r="G20" s="49" t="s">
        <v>50</v>
      </c>
      <c r="H20" s="42" t="s">
        <v>81</v>
      </c>
      <c r="I20" s="43">
        <f t="shared" si="0"/>
        <v>2.5</v>
      </c>
      <c r="J20" s="42">
        <v>75</v>
      </c>
      <c r="K20" s="42">
        <v>30</v>
      </c>
      <c r="L20" s="42">
        <v>0</v>
      </c>
      <c r="M20" s="42">
        <v>0</v>
      </c>
      <c r="N20" s="42" t="s">
        <v>56</v>
      </c>
      <c r="O20" s="45" t="s">
        <v>53</v>
      </c>
      <c r="P20" s="214"/>
      <c r="Q20" s="214"/>
    </row>
    <row r="21" spans="1:17" ht="16.5" thickBot="1">
      <c r="A21" s="186">
        <f t="shared" si="1"/>
        <v>14</v>
      </c>
      <c r="B21" s="19" t="s">
        <v>147</v>
      </c>
      <c r="C21" s="19">
        <v>2</v>
      </c>
      <c r="D21" s="39">
        <v>1</v>
      </c>
      <c r="E21" s="20">
        <v>4</v>
      </c>
      <c r="F21" s="56" t="s">
        <v>61</v>
      </c>
      <c r="G21" s="48" t="s">
        <v>50</v>
      </c>
      <c r="H21" s="21" t="s">
        <v>81</v>
      </c>
      <c r="I21" s="43">
        <f t="shared" si="0"/>
        <v>5</v>
      </c>
      <c r="J21" s="21">
        <v>150</v>
      </c>
      <c r="K21" s="21">
        <v>60</v>
      </c>
      <c r="L21" s="21">
        <v>0</v>
      </c>
      <c r="M21" s="21">
        <v>0</v>
      </c>
      <c r="N21" s="21" t="s">
        <v>54</v>
      </c>
      <c r="O21" s="44" t="s">
        <v>53</v>
      </c>
      <c r="P21" s="214"/>
      <c r="Q21" s="214"/>
    </row>
    <row r="22" spans="1:17" ht="16.5" thickBot="1">
      <c r="A22" s="185">
        <f t="shared" si="1"/>
        <v>15</v>
      </c>
      <c r="B22" s="19" t="s">
        <v>147</v>
      </c>
      <c r="C22" s="19">
        <v>2</v>
      </c>
      <c r="D22" s="39">
        <v>1</v>
      </c>
      <c r="E22" s="85">
        <v>5</v>
      </c>
      <c r="F22" s="26" t="s">
        <v>68</v>
      </c>
      <c r="G22" s="49" t="s">
        <v>50</v>
      </c>
      <c r="H22" s="42" t="s">
        <v>81</v>
      </c>
      <c r="I22" s="43">
        <f t="shared" si="0"/>
        <v>4</v>
      </c>
      <c r="J22" s="42">
        <v>120</v>
      </c>
      <c r="K22" s="42">
        <v>30</v>
      </c>
      <c r="L22" s="42">
        <v>0</v>
      </c>
      <c r="M22" s="42">
        <v>15</v>
      </c>
      <c r="N22" s="42" t="s">
        <v>148</v>
      </c>
      <c r="O22" s="45" t="s">
        <v>53</v>
      </c>
      <c r="P22" s="214"/>
      <c r="Q22" s="214"/>
    </row>
    <row r="23" spans="1:17" ht="16.5" thickBot="1">
      <c r="A23" s="185">
        <f t="shared" si="1"/>
        <v>16</v>
      </c>
      <c r="B23" s="19" t="s">
        <v>147</v>
      </c>
      <c r="C23" s="19">
        <v>2</v>
      </c>
      <c r="D23" s="39">
        <v>1</v>
      </c>
      <c r="E23" s="87">
        <v>6</v>
      </c>
      <c r="F23" s="97" t="s">
        <v>73</v>
      </c>
      <c r="G23" s="50" t="s">
        <v>50</v>
      </c>
      <c r="H23" s="42" t="s">
        <v>81</v>
      </c>
      <c r="I23" s="43">
        <f t="shared" si="0"/>
        <v>4</v>
      </c>
      <c r="J23" s="42">
        <v>120</v>
      </c>
      <c r="K23" s="42">
        <v>30</v>
      </c>
      <c r="L23" s="42">
        <v>0</v>
      </c>
      <c r="M23" s="42">
        <v>15</v>
      </c>
      <c r="N23" s="42" t="s">
        <v>148</v>
      </c>
      <c r="O23" s="45" t="s">
        <v>53</v>
      </c>
      <c r="P23" s="214"/>
      <c r="Q23" s="214"/>
    </row>
    <row r="24" spans="1:17" ht="16.5" thickBot="1">
      <c r="A24" s="185">
        <f t="shared" si="1"/>
        <v>17</v>
      </c>
      <c r="B24" s="38" t="s">
        <v>147</v>
      </c>
      <c r="C24" s="19">
        <v>2</v>
      </c>
      <c r="D24" s="39">
        <v>1</v>
      </c>
      <c r="E24" s="40">
        <v>7</v>
      </c>
      <c r="F24" s="58" t="s">
        <v>85</v>
      </c>
      <c r="G24" s="41" t="s">
        <v>50</v>
      </c>
      <c r="H24" s="42" t="s">
        <v>82</v>
      </c>
      <c r="I24" s="43">
        <f>J24/30</f>
        <v>5</v>
      </c>
      <c r="J24" s="42">
        <v>150</v>
      </c>
      <c r="K24" s="42">
        <v>45</v>
      </c>
      <c r="L24" s="42">
        <v>0</v>
      </c>
      <c r="M24" s="42">
        <v>15</v>
      </c>
      <c r="N24" s="42" t="s">
        <v>149</v>
      </c>
      <c r="O24" s="45" t="s">
        <v>53</v>
      </c>
      <c r="P24" s="214"/>
      <c r="Q24" s="214"/>
    </row>
    <row r="25" spans="1:17" ht="16.5" thickBot="1">
      <c r="A25" s="186">
        <f t="shared" si="1"/>
        <v>18</v>
      </c>
      <c r="B25" s="19" t="s">
        <v>147</v>
      </c>
      <c r="C25" s="19">
        <v>2</v>
      </c>
      <c r="D25" s="39">
        <v>1</v>
      </c>
      <c r="E25" s="85">
        <v>8</v>
      </c>
      <c r="F25" s="96" t="s">
        <v>66</v>
      </c>
      <c r="G25" s="49" t="s">
        <v>50</v>
      </c>
      <c r="H25" s="42" t="s">
        <v>82</v>
      </c>
      <c r="I25" s="43">
        <f t="shared" si="0"/>
        <v>5</v>
      </c>
      <c r="J25" s="42">
        <v>150</v>
      </c>
      <c r="K25" s="42">
        <v>60</v>
      </c>
      <c r="L25" s="42">
        <v>0</v>
      </c>
      <c r="M25" s="42">
        <v>0</v>
      </c>
      <c r="N25" s="42" t="s">
        <v>54</v>
      </c>
      <c r="O25" s="45" t="s">
        <v>53</v>
      </c>
      <c r="P25" s="214"/>
      <c r="Q25" s="214"/>
    </row>
    <row r="26" spans="1:17" ht="16.5" thickBot="1">
      <c r="A26" s="185">
        <f t="shared" si="1"/>
        <v>19</v>
      </c>
      <c r="B26" s="19" t="s">
        <v>147</v>
      </c>
      <c r="C26" s="19">
        <v>2</v>
      </c>
      <c r="D26" s="39">
        <v>1</v>
      </c>
      <c r="E26" s="87">
        <v>9</v>
      </c>
      <c r="F26" s="26" t="s">
        <v>67</v>
      </c>
      <c r="G26" s="49" t="s">
        <v>50</v>
      </c>
      <c r="H26" s="42" t="s">
        <v>82</v>
      </c>
      <c r="I26" s="43">
        <f t="shared" si="0"/>
        <v>5</v>
      </c>
      <c r="J26" s="42">
        <v>150</v>
      </c>
      <c r="K26" s="42">
        <v>60</v>
      </c>
      <c r="L26" s="42">
        <v>0</v>
      </c>
      <c r="M26" s="42">
        <v>0</v>
      </c>
      <c r="N26" s="42" t="s">
        <v>54</v>
      </c>
      <c r="O26" s="45" t="s">
        <v>53</v>
      </c>
      <c r="P26" s="214"/>
      <c r="Q26" s="214"/>
    </row>
    <row r="27" spans="1:17" ht="16.5" thickBot="1">
      <c r="A27" s="187">
        <f t="shared" si="1"/>
        <v>20</v>
      </c>
      <c r="B27" s="19" t="s">
        <v>147</v>
      </c>
      <c r="C27" s="19">
        <v>2</v>
      </c>
      <c r="D27" s="89">
        <v>2</v>
      </c>
      <c r="E27" s="85">
        <v>0</v>
      </c>
      <c r="F27" s="96" t="s">
        <v>76</v>
      </c>
      <c r="G27" s="41" t="s">
        <v>50</v>
      </c>
      <c r="H27" s="42" t="s">
        <v>82</v>
      </c>
      <c r="I27" s="43">
        <f t="shared" si="0"/>
        <v>2.5</v>
      </c>
      <c r="J27" s="42">
        <v>75</v>
      </c>
      <c r="K27" s="42">
        <v>30</v>
      </c>
      <c r="L27" s="42">
        <v>0</v>
      </c>
      <c r="M27" s="42">
        <v>0</v>
      </c>
      <c r="N27" s="42" t="s">
        <v>56</v>
      </c>
      <c r="O27" s="45" t="s">
        <v>53</v>
      </c>
      <c r="P27" s="214"/>
      <c r="Q27" s="214"/>
    </row>
    <row r="28" spans="1:17" ht="32.25" thickBot="1">
      <c r="A28" s="259">
        <f t="shared" si="1"/>
        <v>21</v>
      </c>
      <c r="B28" s="260" t="s">
        <v>147</v>
      </c>
      <c r="C28" s="261">
        <v>2</v>
      </c>
      <c r="D28" s="262">
        <v>1</v>
      </c>
      <c r="E28" s="263">
        <v>3</v>
      </c>
      <c r="F28" s="264" t="s">
        <v>204</v>
      </c>
      <c r="G28" s="265" t="s">
        <v>50</v>
      </c>
      <c r="H28" s="266" t="s">
        <v>82</v>
      </c>
      <c r="I28" s="267">
        <f t="shared" si="0"/>
        <v>2.5</v>
      </c>
      <c r="J28" s="268">
        <v>75</v>
      </c>
      <c r="K28" s="266">
        <v>30</v>
      </c>
      <c r="L28" s="266">
        <v>0</v>
      </c>
      <c r="M28" s="266">
        <v>0</v>
      </c>
      <c r="N28" s="266" t="s">
        <v>56</v>
      </c>
      <c r="O28" s="269" t="s">
        <v>53</v>
      </c>
      <c r="P28" s="214"/>
      <c r="Q28" s="214"/>
    </row>
    <row r="29" spans="1:17" ht="16.5" thickBot="1">
      <c r="A29" s="270">
        <f t="shared" si="1"/>
        <v>22</v>
      </c>
      <c r="B29" s="271" t="s">
        <v>147</v>
      </c>
      <c r="C29" s="271">
        <v>3</v>
      </c>
      <c r="D29" s="271">
        <v>2</v>
      </c>
      <c r="E29" s="272">
        <v>2</v>
      </c>
      <c r="F29" s="273" t="s">
        <v>65</v>
      </c>
      <c r="G29" s="274" t="s">
        <v>50</v>
      </c>
      <c r="H29" s="275" t="s">
        <v>104</v>
      </c>
      <c r="I29" s="275">
        <f t="shared" si="0"/>
        <v>4</v>
      </c>
      <c r="J29" s="275">
        <v>120</v>
      </c>
      <c r="K29" s="276">
        <v>45</v>
      </c>
      <c r="L29" s="276">
        <v>0</v>
      </c>
      <c r="M29" s="276">
        <v>0</v>
      </c>
      <c r="N29" s="276" t="s">
        <v>51</v>
      </c>
      <c r="O29" s="277" t="s">
        <v>53</v>
      </c>
      <c r="P29" s="214"/>
      <c r="Q29" s="214"/>
    </row>
    <row r="30" spans="1:17" ht="16.5" thickBot="1">
      <c r="A30" s="186">
        <f t="shared" si="1"/>
        <v>23</v>
      </c>
      <c r="B30" s="34" t="s">
        <v>147</v>
      </c>
      <c r="C30" s="90">
        <v>3</v>
      </c>
      <c r="D30" s="90">
        <v>2</v>
      </c>
      <c r="E30" s="84">
        <v>3</v>
      </c>
      <c r="F30" s="161" t="s">
        <v>64</v>
      </c>
      <c r="G30" s="173" t="s">
        <v>50</v>
      </c>
      <c r="H30" s="164" t="s">
        <v>104</v>
      </c>
      <c r="I30" s="158">
        <f>J30/30</f>
        <v>5</v>
      </c>
      <c r="J30" s="164">
        <v>150</v>
      </c>
      <c r="K30" s="164">
        <v>60</v>
      </c>
      <c r="L30" s="164">
        <v>0</v>
      </c>
      <c r="M30" s="164">
        <v>0</v>
      </c>
      <c r="N30" s="164" t="s">
        <v>54</v>
      </c>
      <c r="O30" s="174" t="s">
        <v>53</v>
      </c>
      <c r="P30" s="214"/>
      <c r="Q30" s="214"/>
    </row>
    <row r="31" spans="1:17" ht="16.5" thickBot="1">
      <c r="A31" s="185">
        <f t="shared" si="1"/>
        <v>24</v>
      </c>
      <c r="B31" s="19" t="s">
        <v>147</v>
      </c>
      <c r="C31" s="91">
        <v>3</v>
      </c>
      <c r="D31" s="91">
        <v>2</v>
      </c>
      <c r="E31" s="35">
        <v>4</v>
      </c>
      <c r="F31" s="92" t="s">
        <v>71</v>
      </c>
      <c r="G31" s="78" t="s">
        <v>50</v>
      </c>
      <c r="H31" s="60" t="s">
        <v>104</v>
      </c>
      <c r="I31" s="158">
        <f t="shared" si="0"/>
        <v>5</v>
      </c>
      <c r="J31" s="60">
        <v>150</v>
      </c>
      <c r="K31" s="60">
        <v>60</v>
      </c>
      <c r="L31" s="60">
        <v>0</v>
      </c>
      <c r="M31" s="60">
        <v>0</v>
      </c>
      <c r="N31" s="60" t="s">
        <v>54</v>
      </c>
      <c r="O31" s="82" t="s">
        <v>53</v>
      </c>
      <c r="P31" s="214"/>
      <c r="Q31" s="214"/>
    </row>
    <row r="32" spans="1:17" ht="16.5" thickBot="1">
      <c r="A32" s="185">
        <f t="shared" si="1"/>
        <v>25</v>
      </c>
      <c r="B32" s="38" t="s">
        <v>147</v>
      </c>
      <c r="C32" s="39">
        <v>3</v>
      </c>
      <c r="D32" s="39">
        <v>2</v>
      </c>
      <c r="E32" s="40">
        <v>5</v>
      </c>
      <c r="F32" s="58" t="s">
        <v>83</v>
      </c>
      <c r="G32" s="41" t="s">
        <v>50</v>
      </c>
      <c r="H32" s="42" t="s">
        <v>104</v>
      </c>
      <c r="I32" s="43">
        <f>J32/30</f>
        <v>5</v>
      </c>
      <c r="J32" s="42">
        <v>150</v>
      </c>
      <c r="K32" s="42">
        <v>45</v>
      </c>
      <c r="L32" s="42">
        <v>0</v>
      </c>
      <c r="M32" s="42">
        <v>15</v>
      </c>
      <c r="N32" s="42" t="s">
        <v>149</v>
      </c>
      <c r="O32" s="45" t="s">
        <v>53</v>
      </c>
      <c r="P32" s="214"/>
      <c r="Q32" s="214"/>
    </row>
    <row r="33" spans="1:17" ht="16.5" thickBot="1">
      <c r="A33" s="185">
        <f t="shared" si="1"/>
        <v>26</v>
      </c>
      <c r="B33" s="38" t="s">
        <v>147</v>
      </c>
      <c r="C33" s="39">
        <v>3</v>
      </c>
      <c r="D33" s="39">
        <v>2</v>
      </c>
      <c r="E33" s="40">
        <v>7</v>
      </c>
      <c r="F33" s="57" t="s">
        <v>70</v>
      </c>
      <c r="G33" s="48" t="s">
        <v>50</v>
      </c>
      <c r="H33" s="42" t="s">
        <v>104</v>
      </c>
      <c r="I33" s="43">
        <f t="shared" si="0"/>
        <v>4</v>
      </c>
      <c r="J33" s="42">
        <v>120</v>
      </c>
      <c r="K33" s="42">
        <v>45</v>
      </c>
      <c r="L33" s="42">
        <v>0</v>
      </c>
      <c r="M33" s="42">
        <v>0</v>
      </c>
      <c r="N33" s="42" t="s">
        <v>51</v>
      </c>
      <c r="O33" s="45" t="s">
        <v>53</v>
      </c>
      <c r="P33" s="214"/>
      <c r="Q33" s="214"/>
    </row>
    <row r="34" spans="1:17" ht="16.5" thickBot="1">
      <c r="A34" s="185">
        <f t="shared" si="1"/>
        <v>27</v>
      </c>
      <c r="B34" s="88" t="s">
        <v>147</v>
      </c>
      <c r="C34" s="39">
        <v>3</v>
      </c>
      <c r="D34" s="39">
        <v>3</v>
      </c>
      <c r="E34" s="40">
        <v>0</v>
      </c>
      <c r="F34" s="58" t="s">
        <v>74</v>
      </c>
      <c r="G34" s="41" t="s">
        <v>50</v>
      </c>
      <c r="H34" s="42" t="s">
        <v>126</v>
      </c>
      <c r="I34" s="43">
        <f>J34/30</f>
        <v>4</v>
      </c>
      <c r="J34" s="42">
        <v>120</v>
      </c>
      <c r="K34" s="42">
        <v>30</v>
      </c>
      <c r="L34" s="42">
        <v>0</v>
      </c>
      <c r="M34" s="42">
        <v>15</v>
      </c>
      <c r="N34" s="42" t="s">
        <v>148</v>
      </c>
      <c r="O34" s="45" t="s">
        <v>53</v>
      </c>
      <c r="P34" s="214"/>
      <c r="Q34" s="214"/>
    </row>
    <row r="35" spans="1:17" ht="16.5" thickBot="1">
      <c r="A35" s="186">
        <f t="shared" si="1"/>
        <v>28</v>
      </c>
      <c r="B35" s="38" t="s">
        <v>147</v>
      </c>
      <c r="C35" s="39">
        <v>3</v>
      </c>
      <c r="D35" s="39">
        <v>3</v>
      </c>
      <c r="E35" s="40">
        <v>1</v>
      </c>
      <c r="F35" s="58" t="s">
        <v>77</v>
      </c>
      <c r="G35" s="41" t="s">
        <v>50</v>
      </c>
      <c r="H35" s="42" t="s">
        <v>126</v>
      </c>
      <c r="I35" s="43">
        <f t="shared" si="0"/>
        <v>5</v>
      </c>
      <c r="J35" s="42">
        <v>150</v>
      </c>
      <c r="K35" s="42">
        <v>60</v>
      </c>
      <c r="L35" s="42">
        <v>0</v>
      </c>
      <c r="M35" s="42">
        <v>0</v>
      </c>
      <c r="N35" s="80" t="s">
        <v>54</v>
      </c>
      <c r="O35" s="45" t="s">
        <v>53</v>
      </c>
      <c r="P35" s="214"/>
      <c r="Q35" s="214"/>
    </row>
    <row r="36" spans="1:17" ht="16.5" thickBot="1">
      <c r="A36" s="185">
        <f t="shared" si="1"/>
        <v>29</v>
      </c>
      <c r="B36" s="38" t="s">
        <v>147</v>
      </c>
      <c r="C36" s="39">
        <v>3</v>
      </c>
      <c r="D36" s="39">
        <v>3</v>
      </c>
      <c r="E36" s="40">
        <v>2</v>
      </c>
      <c r="F36" s="58" t="s">
        <v>84</v>
      </c>
      <c r="G36" s="41" t="s">
        <v>50</v>
      </c>
      <c r="H36" s="42" t="s">
        <v>126</v>
      </c>
      <c r="I36" s="43">
        <f t="shared" si="0"/>
        <v>4</v>
      </c>
      <c r="J36" s="42">
        <v>120</v>
      </c>
      <c r="K36" s="42">
        <v>45</v>
      </c>
      <c r="L36" s="42">
        <v>0</v>
      </c>
      <c r="M36" s="42">
        <v>0</v>
      </c>
      <c r="N36" s="60" t="s">
        <v>51</v>
      </c>
      <c r="O36" s="45" t="s">
        <v>53</v>
      </c>
      <c r="P36" s="214"/>
      <c r="Q36" s="214"/>
    </row>
    <row r="37" spans="1:17" ht="16.5" thickBot="1">
      <c r="A37" s="185">
        <f t="shared" si="1"/>
        <v>30</v>
      </c>
      <c r="B37" s="38" t="s">
        <v>147</v>
      </c>
      <c r="C37" s="39">
        <v>3</v>
      </c>
      <c r="D37" s="39">
        <v>3</v>
      </c>
      <c r="E37" s="40">
        <v>3</v>
      </c>
      <c r="F37" s="58" t="s">
        <v>78</v>
      </c>
      <c r="G37" s="41" t="s">
        <v>50</v>
      </c>
      <c r="H37" s="42" t="s">
        <v>126</v>
      </c>
      <c r="I37" s="43">
        <f t="shared" si="0"/>
        <v>5</v>
      </c>
      <c r="J37" s="42">
        <v>150</v>
      </c>
      <c r="K37" s="42">
        <v>60</v>
      </c>
      <c r="L37" s="42">
        <v>0</v>
      </c>
      <c r="M37" s="42">
        <v>0</v>
      </c>
      <c r="N37" s="42" t="s">
        <v>54</v>
      </c>
      <c r="O37" s="45" t="s">
        <v>53</v>
      </c>
      <c r="P37" s="214"/>
      <c r="Q37" s="214"/>
    </row>
    <row r="38" spans="1:17" ht="16.5" thickBot="1">
      <c r="A38" s="185">
        <f t="shared" si="1"/>
        <v>31</v>
      </c>
      <c r="B38" s="98" t="s">
        <v>147</v>
      </c>
      <c r="C38" s="39">
        <v>3</v>
      </c>
      <c r="D38" s="39">
        <v>3</v>
      </c>
      <c r="E38" s="40">
        <v>4</v>
      </c>
      <c r="F38" s="58" t="s">
        <v>86</v>
      </c>
      <c r="G38" s="41" t="s">
        <v>50</v>
      </c>
      <c r="H38" s="42" t="s">
        <v>126</v>
      </c>
      <c r="I38" s="43">
        <f>J38/30</f>
        <v>5</v>
      </c>
      <c r="J38" s="80">
        <v>150</v>
      </c>
      <c r="K38" s="177">
        <v>60</v>
      </c>
      <c r="L38" s="106">
        <v>0</v>
      </c>
      <c r="M38" s="107">
        <v>0</v>
      </c>
      <c r="N38" s="178" t="s">
        <v>54</v>
      </c>
      <c r="O38" s="179" t="s">
        <v>53</v>
      </c>
      <c r="P38" s="214"/>
      <c r="Q38" s="214"/>
    </row>
    <row r="39" spans="1:17" ht="16.5" thickBot="1">
      <c r="A39" s="185">
        <f t="shared" si="1"/>
        <v>32</v>
      </c>
      <c r="B39" s="38" t="s">
        <v>97</v>
      </c>
      <c r="C39" s="39">
        <v>3</v>
      </c>
      <c r="D39" s="39">
        <v>0</v>
      </c>
      <c r="E39" s="40">
        <v>1</v>
      </c>
      <c r="F39" s="96" t="s">
        <v>151</v>
      </c>
      <c r="G39" s="41" t="s">
        <v>50</v>
      </c>
      <c r="H39" s="42" t="s">
        <v>126</v>
      </c>
      <c r="I39" s="43">
        <f>J39/30</f>
        <v>2.5</v>
      </c>
      <c r="J39" s="60">
        <v>75</v>
      </c>
      <c r="K39" s="176">
        <v>30</v>
      </c>
      <c r="L39" s="60">
        <v>0</v>
      </c>
      <c r="M39" s="60">
        <v>0</v>
      </c>
      <c r="N39" s="60" t="s">
        <v>56</v>
      </c>
      <c r="O39" s="45" t="s">
        <v>53</v>
      </c>
      <c r="P39" s="214"/>
      <c r="Q39" s="214"/>
    </row>
    <row r="40" spans="1:17" ht="16.5" thickBot="1">
      <c r="A40" s="187">
        <f t="shared" si="1"/>
        <v>33</v>
      </c>
      <c r="B40" s="38" t="s">
        <v>97</v>
      </c>
      <c r="C40" s="39">
        <v>3</v>
      </c>
      <c r="D40" s="39">
        <v>0</v>
      </c>
      <c r="E40" s="40">
        <v>2</v>
      </c>
      <c r="F40" s="221" t="s">
        <v>90</v>
      </c>
      <c r="G40" s="41" t="s">
        <v>50</v>
      </c>
      <c r="H40" s="42" t="s">
        <v>126</v>
      </c>
      <c r="I40" s="43">
        <f t="shared" si="0"/>
        <v>2.5</v>
      </c>
      <c r="J40" s="60">
        <v>75</v>
      </c>
      <c r="K40" s="42">
        <v>30</v>
      </c>
      <c r="L40" s="42">
        <v>0</v>
      </c>
      <c r="M40" s="42">
        <v>0</v>
      </c>
      <c r="N40" s="42" t="s">
        <v>56</v>
      </c>
      <c r="O40" s="45" t="s">
        <v>53</v>
      </c>
      <c r="P40" s="214"/>
      <c r="Q40" s="214"/>
    </row>
    <row r="41" spans="1:17" ht="16.5" thickBot="1">
      <c r="A41" s="186">
        <f t="shared" si="1"/>
        <v>34</v>
      </c>
      <c r="B41" s="38" t="s">
        <v>147</v>
      </c>
      <c r="C41" s="39">
        <v>4</v>
      </c>
      <c r="D41" s="39">
        <v>3</v>
      </c>
      <c r="E41" s="40">
        <v>6</v>
      </c>
      <c r="F41" s="58" t="s">
        <v>87</v>
      </c>
      <c r="G41" s="41" t="s">
        <v>50</v>
      </c>
      <c r="H41" s="42" t="s">
        <v>127</v>
      </c>
      <c r="I41" s="43">
        <f t="shared" si="0"/>
        <v>5</v>
      </c>
      <c r="J41" s="42">
        <v>150</v>
      </c>
      <c r="K41" s="42">
        <v>45</v>
      </c>
      <c r="L41" s="42">
        <v>0</v>
      </c>
      <c r="M41" s="42">
        <v>15</v>
      </c>
      <c r="N41" s="42" t="s">
        <v>149</v>
      </c>
      <c r="O41" s="45" t="s">
        <v>53</v>
      </c>
      <c r="P41" s="214"/>
      <c r="Q41" s="214"/>
    </row>
    <row r="42" spans="1:17" ht="16.5" thickBot="1">
      <c r="A42" s="185">
        <f t="shared" si="1"/>
        <v>35</v>
      </c>
      <c r="B42" s="38" t="s">
        <v>147</v>
      </c>
      <c r="C42" s="39">
        <v>4</v>
      </c>
      <c r="D42" s="39">
        <v>3</v>
      </c>
      <c r="E42" s="40">
        <v>9</v>
      </c>
      <c r="F42" s="58" t="s">
        <v>88</v>
      </c>
      <c r="G42" s="41" t="s">
        <v>50</v>
      </c>
      <c r="H42" s="42" t="s">
        <v>127</v>
      </c>
      <c r="I42" s="43">
        <f t="shared" si="0"/>
        <v>5</v>
      </c>
      <c r="J42" s="42">
        <v>150</v>
      </c>
      <c r="K42" s="42">
        <v>45</v>
      </c>
      <c r="L42" s="42">
        <v>0</v>
      </c>
      <c r="M42" s="42">
        <v>15</v>
      </c>
      <c r="N42" s="42" t="s">
        <v>149</v>
      </c>
      <c r="O42" s="45" t="s">
        <v>53</v>
      </c>
      <c r="P42" s="214"/>
      <c r="Q42" s="214"/>
    </row>
    <row r="43" spans="1:17" ht="16.5" thickBot="1">
      <c r="A43" s="186">
        <f t="shared" si="1"/>
        <v>36</v>
      </c>
      <c r="B43" s="38" t="s">
        <v>97</v>
      </c>
      <c r="C43" s="39">
        <v>4</v>
      </c>
      <c r="D43" s="39">
        <v>0</v>
      </c>
      <c r="E43" s="40">
        <v>3</v>
      </c>
      <c r="F43" s="58" t="s">
        <v>160</v>
      </c>
      <c r="G43" s="41" t="s">
        <v>50</v>
      </c>
      <c r="H43" s="42" t="s">
        <v>127</v>
      </c>
      <c r="I43" s="43">
        <f t="shared" si="0"/>
        <v>5</v>
      </c>
      <c r="J43" s="42">
        <v>150</v>
      </c>
      <c r="K43" s="42">
        <v>30</v>
      </c>
      <c r="L43" s="42">
        <v>0</v>
      </c>
      <c r="M43" s="42">
        <v>30</v>
      </c>
      <c r="N43" s="42" t="s">
        <v>92</v>
      </c>
      <c r="O43" s="45" t="s">
        <v>53</v>
      </c>
      <c r="P43" s="214"/>
      <c r="Q43" s="214"/>
    </row>
    <row r="44" spans="1:17" ht="16.5" thickBot="1">
      <c r="A44" s="185">
        <f t="shared" si="1"/>
        <v>37</v>
      </c>
      <c r="B44" s="38" t="s">
        <v>97</v>
      </c>
      <c r="C44" s="39">
        <v>4</v>
      </c>
      <c r="D44" s="39">
        <v>0</v>
      </c>
      <c r="E44" s="40">
        <v>4</v>
      </c>
      <c r="F44" s="229" t="s">
        <v>91</v>
      </c>
      <c r="G44" s="41" t="s">
        <v>50</v>
      </c>
      <c r="H44" s="42" t="s">
        <v>127</v>
      </c>
      <c r="I44" s="43">
        <f t="shared" si="0"/>
        <v>1</v>
      </c>
      <c r="J44" s="42">
        <v>30</v>
      </c>
      <c r="K44" s="42">
        <v>15</v>
      </c>
      <c r="L44" s="42">
        <v>0</v>
      </c>
      <c r="M44" s="42">
        <v>0</v>
      </c>
      <c r="N44" s="42" t="s">
        <v>176</v>
      </c>
      <c r="O44" s="45" t="s">
        <v>53</v>
      </c>
      <c r="P44" s="214"/>
      <c r="Q44" s="214"/>
    </row>
    <row r="45" spans="1:17" ht="17.25" customHeight="1" thickBot="1">
      <c r="A45" s="185">
        <f>A43+1</f>
        <v>37</v>
      </c>
      <c r="B45" s="38" t="s">
        <v>97</v>
      </c>
      <c r="C45" s="39">
        <v>9</v>
      </c>
      <c r="D45" s="39">
        <v>5</v>
      </c>
      <c r="E45" s="40">
        <v>8</v>
      </c>
      <c r="F45" s="58" t="s">
        <v>210</v>
      </c>
      <c r="G45" s="41" t="s">
        <v>50</v>
      </c>
      <c r="H45" s="42" t="s">
        <v>127</v>
      </c>
      <c r="I45" s="43">
        <f>J45/30</f>
        <v>4</v>
      </c>
      <c r="J45" s="42">
        <v>120</v>
      </c>
      <c r="K45" s="42">
        <v>30</v>
      </c>
      <c r="L45" s="42">
        <v>0</v>
      </c>
      <c r="M45" s="42">
        <v>15</v>
      </c>
      <c r="N45" s="42" t="s">
        <v>148</v>
      </c>
      <c r="O45" s="45" t="s">
        <v>53</v>
      </c>
      <c r="P45" s="214"/>
      <c r="Q45" s="214"/>
    </row>
    <row r="46" spans="1:17" ht="16.5" thickBot="1">
      <c r="A46" s="185">
        <f>A44+1</f>
        <v>38</v>
      </c>
      <c r="B46" s="38" t="s">
        <v>97</v>
      </c>
      <c r="C46" s="39">
        <v>4</v>
      </c>
      <c r="D46" s="39">
        <v>0</v>
      </c>
      <c r="E46" s="40">
        <v>5</v>
      </c>
      <c r="F46" s="58" t="s">
        <v>209</v>
      </c>
      <c r="G46" s="41" t="s">
        <v>50</v>
      </c>
      <c r="H46" s="42" t="s">
        <v>127</v>
      </c>
      <c r="I46" s="43">
        <f t="shared" si="0"/>
        <v>4</v>
      </c>
      <c r="J46" s="42">
        <v>120</v>
      </c>
      <c r="K46" s="42">
        <v>30</v>
      </c>
      <c r="L46" s="42">
        <v>0</v>
      </c>
      <c r="M46" s="42">
        <v>15</v>
      </c>
      <c r="N46" s="42" t="s">
        <v>148</v>
      </c>
      <c r="O46" s="45" t="s">
        <v>53</v>
      </c>
      <c r="P46" s="214"/>
      <c r="Q46" s="214"/>
    </row>
    <row r="47" spans="1:17" ht="32.25" thickBot="1">
      <c r="A47" s="185">
        <f t="shared" si="1"/>
        <v>39</v>
      </c>
      <c r="B47" s="38" t="s">
        <v>97</v>
      </c>
      <c r="C47" s="39">
        <v>4</v>
      </c>
      <c r="D47" s="39">
        <v>0</v>
      </c>
      <c r="E47" s="40">
        <v>6</v>
      </c>
      <c r="F47" s="58" t="s">
        <v>206</v>
      </c>
      <c r="G47" s="41" t="s">
        <v>50</v>
      </c>
      <c r="H47" s="42" t="s">
        <v>127</v>
      </c>
      <c r="I47" s="43">
        <f>J47/30</f>
        <v>2.5</v>
      </c>
      <c r="J47" s="42">
        <v>75</v>
      </c>
      <c r="K47" s="42">
        <v>15</v>
      </c>
      <c r="L47" s="42">
        <v>0</v>
      </c>
      <c r="M47" s="42">
        <v>15</v>
      </c>
      <c r="N47" s="42" t="s">
        <v>191</v>
      </c>
      <c r="O47" s="45" t="s">
        <v>53</v>
      </c>
      <c r="P47" s="214"/>
      <c r="Q47" s="214"/>
    </row>
    <row r="48" spans="1:17" ht="16.5" thickBot="1">
      <c r="A48" s="185">
        <v>40</v>
      </c>
      <c r="B48" s="38" t="s">
        <v>147</v>
      </c>
      <c r="C48" s="39">
        <v>4</v>
      </c>
      <c r="D48" s="39">
        <v>4</v>
      </c>
      <c r="E48" s="40">
        <v>0</v>
      </c>
      <c r="F48" s="58" t="s">
        <v>75</v>
      </c>
      <c r="G48" s="41" t="s">
        <v>50</v>
      </c>
      <c r="H48" s="42" t="s">
        <v>119</v>
      </c>
      <c r="I48" s="43">
        <f t="shared" si="0"/>
        <v>2.5</v>
      </c>
      <c r="J48" s="42">
        <v>75</v>
      </c>
      <c r="K48" s="42">
        <v>30</v>
      </c>
      <c r="L48" s="42">
        <v>0</v>
      </c>
      <c r="M48" s="42">
        <v>0</v>
      </c>
      <c r="N48" s="42" t="s">
        <v>56</v>
      </c>
      <c r="O48" s="45" t="s">
        <v>53</v>
      </c>
      <c r="P48" s="214"/>
      <c r="Q48" s="214"/>
    </row>
    <row r="49" spans="1:17" ht="16.5" thickBot="1">
      <c r="A49" s="187">
        <f t="shared" si="1"/>
        <v>41</v>
      </c>
      <c r="B49" s="38" t="s">
        <v>147</v>
      </c>
      <c r="C49" s="39">
        <v>4</v>
      </c>
      <c r="D49" s="39">
        <v>4</v>
      </c>
      <c r="E49" s="40">
        <v>1</v>
      </c>
      <c r="F49" s="58" t="s">
        <v>93</v>
      </c>
      <c r="G49" s="41" t="s">
        <v>50</v>
      </c>
      <c r="H49" s="42" t="s">
        <v>119</v>
      </c>
      <c r="I49" s="43">
        <f t="shared" si="0"/>
        <v>2.5</v>
      </c>
      <c r="J49" s="42">
        <v>75</v>
      </c>
      <c r="K49" s="42">
        <v>30</v>
      </c>
      <c r="L49" s="42">
        <v>0</v>
      </c>
      <c r="M49" s="42">
        <v>0</v>
      </c>
      <c r="N49" s="52" t="s">
        <v>56</v>
      </c>
      <c r="O49" s="45" t="s">
        <v>53</v>
      </c>
      <c r="P49" s="214"/>
      <c r="Q49" s="214"/>
    </row>
    <row r="50" spans="1:17" ht="16.5" thickBot="1">
      <c r="A50" s="186">
        <f t="shared" si="1"/>
        <v>42</v>
      </c>
      <c r="B50" s="38" t="s">
        <v>147</v>
      </c>
      <c r="C50" s="39">
        <v>4</v>
      </c>
      <c r="D50" s="39">
        <v>4</v>
      </c>
      <c r="E50" s="40">
        <v>4</v>
      </c>
      <c r="F50" s="58" t="s">
        <v>94</v>
      </c>
      <c r="G50" s="41" t="s">
        <v>50</v>
      </c>
      <c r="H50" s="42" t="s">
        <v>119</v>
      </c>
      <c r="I50" s="43">
        <f t="shared" si="0"/>
        <v>2.5</v>
      </c>
      <c r="J50" s="42">
        <v>75</v>
      </c>
      <c r="K50" s="42">
        <v>30</v>
      </c>
      <c r="L50" s="42">
        <v>0</v>
      </c>
      <c r="M50" s="42">
        <v>0</v>
      </c>
      <c r="N50" s="51" t="s">
        <v>56</v>
      </c>
      <c r="O50" s="45" t="s">
        <v>53</v>
      </c>
      <c r="P50" s="214"/>
      <c r="Q50" s="214"/>
    </row>
    <row r="51" spans="1:17" ht="16.5" thickBot="1">
      <c r="A51" s="185">
        <f t="shared" si="1"/>
        <v>43</v>
      </c>
      <c r="B51" s="38" t="s">
        <v>147</v>
      </c>
      <c r="C51" s="39">
        <v>4</v>
      </c>
      <c r="D51" s="39">
        <v>4</v>
      </c>
      <c r="E51" s="40">
        <v>2</v>
      </c>
      <c r="F51" s="58" t="s">
        <v>89</v>
      </c>
      <c r="G51" s="41" t="s">
        <v>50</v>
      </c>
      <c r="H51" s="42" t="s">
        <v>119</v>
      </c>
      <c r="I51" s="43">
        <f t="shared" si="0"/>
        <v>2.5</v>
      </c>
      <c r="J51" s="206">
        <v>75</v>
      </c>
      <c r="K51" s="80">
        <v>30</v>
      </c>
      <c r="L51" s="42">
        <v>0</v>
      </c>
      <c r="M51" s="42">
        <v>0</v>
      </c>
      <c r="N51" s="42" t="s">
        <v>56</v>
      </c>
      <c r="O51" s="45" t="s">
        <v>53</v>
      </c>
      <c r="P51" s="214"/>
      <c r="Q51" s="214"/>
    </row>
    <row r="52" spans="1:17" ht="16.5" thickBot="1">
      <c r="A52" s="207">
        <f>A51+1</f>
        <v>44</v>
      </c>
      <c r="B52" s="38" t="s">
        <v>147</v>
      </c>
      <c r="C52" s="39">
        <v>4</v>
      </c>
      <c r="D52" s="39">
        <v>4</v>
      </c>
      <c r="E52" s="40">
        <v>3</v>
      </c>
      <c r="F52" s="58" t="s">
        <v>169</v>
      </c>
      <c r="G52" s="41" t="s">
        <v>50</v>
      </c>
      <c r="H52" s="42" t="s">
        <v>119</v>
      </c>
      <c r="I52" s="162">
        <f>J52/30</f>
        <v>2.5</v>
      </c>
      <c r="J52" s="158">
        <v>75</v>
      </c>
      <c r="K52" s="106">
        <v>30</v>
      </c>
      <c r="L52" s="162">
        <v>0</v>
      </c>
      <c r="M52" s="159">
        <v>0</v>
      </c>
      <c r="N52" s="159" t="s">
        <v>56</v>
      </c>
      <c r="O52" s="83" t="s">
        <v>53</v>
      </c>
      <c r="P52" s="214"/>
      <c r="Q52" s="214"/>
    </row>
    <row r="53" spans="1:17" ht="16.5" thickBot="1">
      <c r="A53" s="187">
        <v>45</v>
      </c>
      <c r="B53" s="38" t="s">
        <v>218</v>
      </c>
      <c r="C53" s="39">
        <v>0</v>
      </c>
      <c r="D53" s="39">
        <v>0</v>
      </c>
      <c r="E53" s="40">
        <v>7</v>
      </c>
      <c r="F53" s="58" t="s">
        <v>208</v>
      </c>
      <c r="G53" s="78" t="s">
        <v>50</v>
      </c>
      <c r="H53" s="42" t="s">
        <v>217</v>
      </c>
      <c r="I53" s="204">
        <v>1</v>
      </c>
      <c r="J53" s="60">
        <v>30</v>
      </c>
      <c r="K53" s="60">
        <v>15</v>
      </c>
      <c r="L53" s="60">
        <v>0</v>
      </c>
      <c r="M53" s="204">
        <v>0</v>
      </c>
      <c r="N53" s="204" t="s">
        <v>176</v>
      </c>
      <c r="O53" s="205" t="s">
        <v>53</v>
      </c>
      <c r="P53" s="214"/>
      <c r="Q53" s="214"/>
    </row>
    <row r="54" spans="1:17" s="8" customFormat="1" ht="18" customHeight="1">
      <c r="A54" s="230" t="s">
        <v>226</v>
      </c>
      <c r="B54" s="232"/>
      <c r="C54" s="232"/>
      <c r="D54" s="232"/>
      <c r="E54" s="233"/>
      <c r="F54" s="234"/>
      <c r="G54" s="235"/>
      <c r="H54" s="236"/>
      <c r="I54" s="236"/>
      <c r="J54" s="237"/>
      <c r="K54" s="237"/>
      <c r="L54" s="237"/>
      <c r="M54" s="237"/>
      <c r="N54" s="237"/>
      <c r="O54" s="237"/>
      <c r="P54" s="220"/>
      <c r="Q54" s="220"/>
    </row>
    <row r="55" spans="1:15" s="243" customFormat="1" ht="18" customHeight="1">
      <c r="A55" s="231" t="s">
        <v>227</v>
      </c>
      <c r="B55" s="231"/>
      <c r="C55" s="231"/>
      <c r="D55" s="231"/>
      <c r="E55" s="244"/>
      <c r="F55" s="244"/>
      <c r="G55" s="245"/>
      <c r="H55" s="246"/>
      <c r="I55" s="246"/>
      <c r="J55" s="247"/>
      <c r="K55" s="247"/>
      <c r="L55" s="247"/>
      <c r="M55" s="247"/>
      <c r="N55" s="247"/>
      <c r="O55" s="247"/>
    </row>
    <row r="56" spans="1:15" s="243" customFormat="1" ht="18" customHeight="1" thickBot="1">
      <c r="A56" s="238" t="s">
        <v>228</v>
      </c>
      <c r="B56" s="238"/>
      <c r="C56" s="238"/>
      <c r="D56" s="238"/>
      <c r="E56" s="239"/>
      <c r="F56" s="239"/>
      <c r="G56" s="240"/>
      <c r="H56" s="241"/>
      <c r="I56" s="241"/>
      <c r="J56" s="242"/>
      <c r="K56" s="242"/>
      <c r="L56" s="242"/>
      <c r="M56" s="242"/>
      <c r="N56" s="242"/>
      <c r="O56" s="242"/>
    </row>
    <row r="57" spans="1:17" ht="16.5" thickBot="1">
      <c r="A57" s="186">
        <v>1</v>
      </c>
      <c r="B57" s="163" t="s">
        <v>147</v>
      </c>
      <c r="C57" s="91">
        <v>9</v>
      </c>
      <c r="D57" s="91">
        <v>0</v>
      </c>
      <c r="E57" s="87">
        <v>1</v>
      </c>
      <c r="F57" s="92" t="s">
        <v>112</v>
      </c>
      <c r="G57" s="78" t="s">
        <v>53</v>
      </c>
      <c r="H57" s="60" t="s">
        <v>79</v>
      </c>
      <c r="I57" s="158">
        <f>J57/30</f>
        <v>2.5</v>
      </c>
      <c r="J57" s="60">
        <v>75</v>
      </c>
      <c r="K57" s="60">
        <v>30</v>
      </c>
      <c r="L57" s="60">
        <v>0</v>
      </c>
      <c r="M57" s="60">
        <v>0</v>
      </c>
      <c r="N57" s="60" t="s">
        <v>56</v>
      </c>
      <c r="O57" s="82" t="s">
        <v>99</v>
      </c>
      <c r="P57" s="214"/>
      <c r="Q57" s="214"/>
    </row>
    <row r="58" spans="1:17" ht="16.5" thickBot="1">
      <c r="A58" s="185">
        <f>A57+1</f>
        <v>2</v>
      </c>
      <c r="B58" s="38" t="s">
        <v>147</v>
      </c>
      <c r="C58" s="39">
        <v>9</v>
      </c>
      <c r="D58" s="39">
        <v>0</v>
      </c>
      <c r="E58" s="40">
        <v>2</v>
      </c>
      <c r="F58" s="58" t="s">
        <v>179</v>
      </c>
      <c r="G58" s="41" t="s">
        <v>53</v>
      </c>
      <c r="H58" s="42" t="s">
        <v>79</v>
      </c>
      <c r="I58" s="43">
        <f aca="true" t="shared" si="2" ref="I58:I98">J58/30</f>
        <v>2.5</v>
      </c>
      <c r="J58" s="159">
        <v>75</v>
      </c>
      <c r="K58" s="160">
        <v>30</v>
      </c>
      <c r="L58" s="42">
        <v>0</v>
      </c>
      <c r="M58" s="42">
        <v>0</v>
      </c>
      <c r="N58" s="42" t="s">
        <v>56</v>
      </c>
      <c r="O58" s="45" t="s">
        <v>99</v>
      </c>
      <c r="P58" s="214"/>
      <c r="Q58" s="214"/>
    </row>
    <row r="59" spans="1:17" ht="16.5" thickBot="1">
      <c r="A59" s="188">
        <f aca="true" t="shared" si="3" ref="A59:A123">A58+1</f>
        <v>3</v>
      </c>
      <c r="B59" s="258" t="s">
        <v>147</v>
      </c>
      <c r="C59" s="39">
        <v>9</v>
      </c>
      <c r="D59" s="39">
        <v>0</v>
      </c>
      <c r="E59" s="40">
        <v>3</v>
      </c>
      <c r="F59" s="58" t="s">
        <v>180</v>
      </c>
      <c r="G59" s="41" t="s">
        <v>53</v>
      </c>
      <c r="H59" s="42" t="s">
        <v>79</v>
      </c>
      <c r="I59" s="159">
        <f t="shared" si="2"/>
        <v>2.5</v>
      </c>
      <c r="J59" s="159">
        <v>75</v>
      </c>
      <c r="K59" s="160">
        <v>0</v>
      </c>
      <c r="L59" s="42">
        <v>0</v>
      </c>
      <c r="M59" s="42">
        <v>30</v>
      </c>
      <c r="N59" s="42" t="s">
        <v>95</v>
      </c>
      <c r="O59" s="45" t="s">
        <v>99</v>
      </c>
      <c r="P59" s="214"/>
      <c r="Q59" s="214"/>
    </row>
    <row r="60" spans="1:17" ht="16.5" thickBot="1">
      <c r="A60" s="270">
        <f t="shared" si="3"/>
        <v>4</v>
      </c>
      <c r="B60" s="278" t="s">
        <v>147</v>
      </c>
      <c r="C60" s="279">
        <v>9</v>
      </c>
      <c r="D60" s="279">
        <v>0</v>
      </c>
      <c r="E60" s="280">
        <v>4</v>
      </c>
      <c r="F60" s="281" t="s">
        <v>181</v>
      </c>
      <c r="G60" s="282" t="s">
        <v>53</v>
      </c>
      <c r="H60" s="283" t="s">
        <v>79</v>
      </c>
      <c r="I60" s="284">
        <f t="shared" si="2"/>
        <v>2.5</v>
      </c>
      <c r="J60" s="285">
        <v>75</v>
      </c>
      <c r="K60" s="283">
        <v>0</v>
      </c>
      <c r="L60" s="283">
        <v>0</v>
      </c>
      <c r="M60" s="283">
        <v>30</v>
      </c>
      <c r="N60" s="283" t="s">
        <v>95</v>
      </c>
      <c r="O60" s="286" t="s">
        <v>99</v>
      </c>
      <c r="P60" s="214"/>
      <c r="Q60" s="214"/>
    </row>
    <row r="61" spans="1:17" ht="16.5" thickBot="1">
      <c r="A61" s="210">
        <f t="shared" si="3"/>
        <v>5</v>
      </c>
      <c r="B61" s="211" t="s">
        <v>147</v>
      </c>
      <c r="C61" s="89">
        <v>9</v>
      </c>
      <c r="D61" s="89">
        <v>0</v>
      </c>
      <c r="E61" s="85">
        <v>5</v>
      </c>
      <c r="F61" s="165" t="s">
        <v>182</v>
      </c>
      <c r="G61" s="166" t="s">
        <v>53</v>
      </c>
      <c r="H61" s="81" t="s">
        <v>79</v>
      </c>
      <c r="I61" s="162">
        <f t="shared" si="2"/>
        <v>2.5</v>
      </c>
      <c r="J61" s="106">
        <v>75</v>
      </c>
      <c r="K61" s="107">
        <v>30</v>
      </c>
      <c r="L61" s="81">
        <v>0</v>
      </c>
      <c r="M61" s="81">
        <v>0</v>
      </c>
      <c r="N61" s="81" t="s">
        <v>56</v>
      </c>
      <c r="O61" s="83" t="s">
        <v>99</v>
      </c>
      <c r="P61" s="214"/>
      <c r="Q61" s="214"/>
    </row>
    <row r="62" spans="1:17" ht="16.5" thickBot="1">
      <c r="A62" s="187">
        <f t="shared" si="3"/>
        <v>6</v>
      </c>
      <c r="B62" s="163" t="s">
        <v>147</v>
      </c>
      <c r="C62" s="91">
        <v>9</v>
      </c>
      <c r="D62" s="91">
        <v>0</v>
      </c>
      <c r="E62" s="87">
        <v>6</v>
      </c>
      <c r="F62" s="92" t="s">
        <v>183</v>
      </c>
      <c r="G62" s="78" t="s">
        <v>53</v>
      </c>
      <c r="H62" s="60" t="s">
        <v>79</v>
      </c>
      <c r="I62" s="158">
        <f t="shared" si="2"/>
        <v>2.5</v>
      </c>
      <c r="J62" s="60">
        <v>75</v>
      </c>
      <c r="K62" s="60">
        <v>30</v>
      </c>
      <c r="L62" s="60">
        <v>0</v>
      </c>
      <c r="M62" s="60">
        <v>0</v>
      </c>
      <c r="N62" s="60" t="s">
        <v>56</v>
      </c>
      <c r="O62" s="82" t="s">
        <v>99</v>
      </c>
      <c r="P62" s="214"/>
      <c r="Q62" s="214"/>
    </row>
    <row r="63" spans="1:17" ht="16.5" thickBot="1">
      <c r="A63" s="185">
        <f t="shared" si="3"/>
        <v>7</v>
      </c>
      <c r="B63" s="38" t="s">
        <v>147</v>
      </c>
      <c r="C63" s="39">
        <v>9</v>
      </c>
      <c r="D63" s="39">
        <v>0</v>
      </c>
      <c r="E63" s="40">
        <v>7</v>
      </c>
      <c r="F63" s="58" t="s">
        <v>102</v>
      </c>
      <c r="G63" s="41" t="s">
        <v>53</v>
      </c>
      <c r="H63" s="42" t="s">
        <v>79</v>
      </c>
      <c r="I63" s="43">
        <f t="shared" si="2"/>
        <v>2.5</v>
      </c>
      <c r="J63" s="106">
        <v>75</v>
      </c>
      <c r="K63" s="107">
        <v>30</v>
      </c>
      <c r="L63" s="42">
        <v>0</v>
      </c>
      <c r="M63" s="42">
        <v>0</v>
      </c>
      <c r="N63" s="42" t="s">
        <v>56</v>
      </c>
      <c r="O63" s="45" t="s">
        <v>99</v>
      </c>
      <c r="P63" s="214"/>
      <c r="Q63" s="214"/>
    </row>
    <row r="64" spans="1:17" ht="16.5" thickBot="1">
      <c r="A64" s="185">
        <f t="shared" si="3"/>
        <v>8</v>
      </c>
      <c r="B64" s="190" t="s">
        <v>147</v>
      </c>
      <c r="C64" s="191">
        <v>9</v>
      </c>
      <c r="D64" s="191">
        <v>0</v>
      </c>
      <c r="E64" s="192">
        <v>8</v>
      </c>
      <c r="F64" s="193" t="s">
        <v>201</v>
      </c>
      <c r="G64" s="194" t="s">
        <v>53</v>
      </c>
      <c r="H64" s="195" t="s">
        <v>79</v>
      </c>
      <c r="I64" s="196">
        <f t="shared" si="2"/>
        <v>2.5</v>
      </c>
      <c r="J64" s="197">
        <v>75</v>
      </c>
      <c r="K64" s="198">
        <v>30</v>
      </c>
      <c r="L64" s="195">
        <v>0</v>
      </c>
      <c r="M64" s="199">
        <v>0</v>
      </c>
      <c r="N64" s="199" t="s">
        <v>56</v>
      </c>
      <c r="O64" s="200" t="s">
        <v>99</v>
      </c>
      <c r="P64" s="214"/>
      <c r="Q64" s="214"/>
    </row>
    <row r="65" spans="1:17" ht="16.5" thickBot="1">
      <c r="A65" s="186">
        <f t="shared" si="3"/>
        <v>9</v>
      </c>
      <c r="B65" s="163" t="s">
        <v>147</v>
      </c>
      <c r="C65" s="91">
        <v>9</v>
      </c>
      <c r="D65" s="91">
        <v>0</v>
      </c>
      <c r="E65" s="87">
        <v>9</v>
      </c>
      <c r="F65" s="92" t="s">
        <v>132</v>
      </c>
      <c r="G65" s="78" t="s">
        <v>53</v>
      </c>
      <c r="H65" s="60" t="s">
        <v>79</v>
      </c>
      <c r="I65" s="158">
        <f t="shared" si="2"/>
        <v>2.5</v>
      </c>
      <c r="J65" s="158">
        <v>75</v>
      </c>
      <c r="K65" s="60">
        <v>30</v>
      </c>
      <c r="L65" s="60">
        <v>0</v>
      </c>
      <c r="M65" s="60">
        <v>0</v>
      </c>
      <c r="N65" s="60" t="s">
        <v>56</v>
      </c>
      <c r="O65" s="82" t="s">
        <v>99</v>
      </c>
      <c r="P65" s="214"/>
      <c r="Q65" s="214"/>
    </row>
    <row r="66" spans="1:17" ht="16.5" thickBot="1">
      <c r="A66" s="185">
        <f t="shared" si="3"/>
        <v>10</v>
      </c>
      <c r="B66" s="88" t="s">
        <v>147</v>
      </c>
      <c r="C66" s="89">
        <v>9</v>
      </c>
      <c r="D66" s="89">
        <v>1</v>
      </c>
      <c r="E66" s="85">
        <v>0</v>
      </c>
      <c r="F66" s="165" t="s">
        <v>125</v>
      </c>
      <c r="G66" s="166" t="s">
        <v>53</v>
      </c>
      <c r="H66" s="81" t="s">
        <v>79</v>
      </c>
      <c r="I66" s="162">
        <f t="shared" si="2"/>
        <v>2.5</v>
      </c>
      <c r="J66" s="106">
        <v>75</v>
      </c>
      <c r="K66" s="81">
        <v>30</v>
      </c>
      <c r="L66" s="81">
        <v>0</v>
      </c>
      <c r="M66" s="81">
        <v>0</v>
      </c>
      <c r="N66" s="81" t="s">
        <v>56</v>
      </c>
      <c r="O66" s="83" t="s">
        <v>99</v>
      </c>
      <c r="P66" s="214"/>
      <c r="Q66" s="214"/>
    </row>
    <row r="67" spans="1:17" ht="16.5" thickBot="1">
      <c r="A67" s="185">
        <f t="shared" si="3"/>
        <v>11</v>
      </c>
      <c r="B67" s="163" t="s">
        <v>147</v>
      </c>
      <c r="C67" s="91">
        <v>9</v>
      </c>
      <c r="D67" s="91">
        <v>1</v>
      </c>
      <c r="E67" s="87">
        <v>1</v>
      </c>
      <c r="F67" s="92" t="s">
        <v>188</v>
      </c>
      <c r="G67" s="78" t="s">
        <v>53</v>
      </c>
      <c r="H67" s="60" t="s">
        <v>80</v>
      </c>
      <c r="I67" s="158">
        <f t="shared" si="2"/>
        <v>2.5</v>
      </c>
      <c r="J67" s="158">
        <v>75</v>
      </c>
      <c r="K67" s="164">
        <v>30</v>
      </c>
      <c r="L67" s="60">
        <v>0</v>
      </c>
      <c r="M67" s="60">
        <v>0</v>
      </c>
      <c r="N67" s="60" t="s">
        <v>56</v>
      </c>
      <c r="O67" s="82" t="s">
        <v>99</v>
      </c>
      <c r="P67" s="214"/>
      <c r="Q67" s="214"/>
    </row>
    <row r="68" spans="1:17" ht="15.75" customHeight="1" thickBot="1">
      <c r="A68" s="185">
        <f t="shared" si="3"/>
        <v>12</v>
      </c>
      <c r="B68" s="38" t="s">
        <v>147</v>
      </c>
      <c r="C68" s="39">
        <v>9</v>
      </c>
      <c r="D68" s="39">
        <v>1</v>
      </c>
      <c r="E68" s="40">
        <v>2</v>
      </c>
      <c r="F68" s="58" t="s">
        <v>190</v>
      </c>
      <c r="G68" s="41" t="s">
        <v>53</v>
      </c>
      <c r="H68" s="42" t="s">
        <v>80</v>
      </c>
      <c r="I68" s="43">
        <f t="shared" si="2"/>
        <v>2.5</v>
      </c>
      <c r="J68" s="106">
        <v>75</v>
      </c>
      <c r="K68" s="60">
        <v>0</v>
      </c>
      <c r="L68" s="42">
        <v>0</v>
      </c>
      <c r="M68" s="42">
        <v>30</v>
      </c>
      <c r="N68" s="42" t="s">
        <v>95</v>
      </c>
      <c r="O68" s="45" t="s">
        <v>99</v>
      </c>
      <c r="P68" s="214"/>
      <c r="Q68" s="214"/>
    </row>
    <row r="69" spans="1:17" ht="15" customHeight="1" thickBot="1">
      <c r="A69" s="185">
        <f t="shared" si="3"/>
        <v>13</v>
      </c>
      <c r="B69" s="38" t="s">
        <v>147</v>
      </c>
      <c r="C69" s="39">
        <v>9</v>
      </c>
      <c r="D69" s="39">
        <v>6</v>
      </c>
      <c r="E69" s="40">
        <v>7</v>
      </c>
      <c r="F69" s="58" t="s">
        <v>202</v>
      </c>
      <c r="G69" s="41" t="s">
        <v>53</v>
      </c>
      <c r="H69" s="42" t="s">
        <v>80</v>
      </c>
      <c r="I69" s="43">
        <f t="shared" si="2"/>
        <v>2.5</v>
      </c>
      <c r="J69" s="106">
        <v>75</v>
      </c>
      <c r="K69" s="42">
        <v>30</v>
      </c>
      <c r="L69" s="42">
        <v>0</v>
      </c>
      <c r="M69" s="42">
        <v>0</v>
      </c>
      <c r="N69" s="42" t="s">
        <v>56</v>
      </c>
      <c r="O69" s="45" t="s">
        <v>99</v>
      </c>
      <c r="P69" s="214"/>
      <c r="Q69" s="214"/>
    </row>
    <row r="70" spans="1:17" ht="16.5" thickBot="1">
      <c r="A70" s="185">
        <f t="shared" si="3"/>
        <v>14</v>
      </c>
      <c r="B70" s="38" t="s">
        <v>147</v>
      </c>
      <c r="C70" s="39">
        <v>9</v>
      </c>
      <c r="D70" s="39">
        <v>1</v>
      </c>
      <c r="E70" s="40">
        <v>4</v>
      </c>
      <c r="F70" s="58" t="s">
        <v>189</v>
      </c>
      <c r="G70" s="41" t="s">
        <v>53</v>
      </c>
      <c r="H70" s="42" t="s">
        <v>80</v>
      </c>
      <c r="I70" s="43">
        <f t="shared" si="2"/>
        <v>2.5</v>
      </c>
      <c r="J70" s="106">
        <v>75</v>
      </c>
      <c r="K70" s="42">
        <v>0</v>
      </c>
      <c r="L70" s="42">
        <v>0</v>
      </c>
      <c r="M70" s="42">
        <v>30</v>
      </c>
      <c r="N70" s="42" t="s">
        <v>95</v>
      </c>
      <c r="O70" s="45" t="s">
        <v>99</v>
      </c>
      <c r="P70" s="214"/>
      <c r="Q70" s="214"/>
    </row>
    <row r="71" spans="1:17" ht="16.5" thickBot="1">
      <c r="A71" s="185">
        <f t="shared" si="3"/>
        <v>15</v>
      </c>
      <c r="B71" s="38" t="s">
        <v>147</v>
      </c>
      <c r="C71" s="39">
        <v>9</v>
      </c>
      <c r="D71" s="39">
        <v>1</v>
      </c>
      <c r="E71" s="40">
        <v>5</v>
      </c>
      <c r="F71" s="58" t="s">
        <v>185</v>
      </c>
      <c r="G71" s="41" t="s">
        <v>53</v>
      </c>
      <c r="H71" s="42" t="s">
        <v>80</v>
      </c>
      <c r="I71" s="43">
        <f t="shared" si="2"/>
        <v>2.5</v>
      </c>
      <c r="J71" s="106">
        <v>75</v>
      </c>
      <c r="K71" s="42">
        <v>30</v>
      </c>
      <c r="L71" s="42">
        <v>0</v>
      </c>
      <c r="M71" s="42">
        <v>0</v>
      </c>
      <c r="N71" s="42" t="s">
        <v>56</v>
      </c>
      <c r="O71" s="45" t="s">
        <v>99</v>
      </c>
      <c r="P71" s="214"/>
      <c r="Q71" s="214"/>
    </row>
    <row r="72" spans="1:17" ht="16.5" thickBot="1">
      <c r="A72" s="187">
        <f t="shared" si="3"/>
        <v>16</v>
      </c>
      <c r="B72" s="38" t="s">
        <v>147</v>
      </c>
      <c r="C72" s="39">
        <v>9</v>
      </c>
      <c r="D72" s="39">
        <v>1</v>
      </c>
      <c r="E72" s="40">
        <v>6</v>
      </c>
      <c r="F72" s="58" t="s">
        <v>203</v>
      </c>
      <c r="G72" s="41" t="s">
        <v>53</v>
      </c>
      <c r="H72" s="42" t="s">
        <v>80</v>
      </c>
      <c r="I72" s="43">
        <f t="shared" si="2"/>
        <v>2.5</v>
      </c>
      <c r="J72" s="106">
        <v>75</v>
      </c>
      <c r="K72" s="42">
        <v>30</v>
      </c>
      <c r="L72" s="42">
        <v>0</v>
      </c>
      <c r="M72" s="42">
        <v>0</v>
      </c>
      <c r="N72" s="42" t="s">
        <v>56</v>
      </c>
      <c r="O72" s="45" t="s">
        <v>99</v>
      </c>
      <c r="P72" s="214"/>
      <c r="Q72" s="214"/>
    </row>
    <row r="73" spans="1:17" ht="16.5" thickBot="1">
      <c r="A73" s="186">
        <f t="shared" si="3"/>
        <v>17</v>
      </c>
      <c r="B73" s="38" t="s">
        <v>147</v>
      </c>
      <c r="C73" s="39">
        <v>9</v>
      </c>
      <c r="D73" s="39">
        <v>4</v>
      </c>
      <c r="E73" s="40">
        <v>1</v>
      </c>
      <c r="F73" s="58" t="s">
        <v>165</v>
      </c>
      <c r="G73" s="41" t="s">
        <v>53</v>
      </c>
      <c r="H73" s="42" t="s">
        <v>80</v>
      </c>
      <c r="I73" s="43">
        <f t="shared" si="2"/>
        <v>2.5</v>
      </c>
      <c r="J73" s="106">
        <v>75</v>
      </c>
      <c r="K73" s="42">
        <v>30</v>
      </c>
      <c r="L73" s="42">
        <v>0</v>
      </c>
      <c r="M73" s="42">
        <v>0</v>
      </c>
      <c r="N73" s="42" t="s">
        <v>56</v>
      </c>
      <c r="O73" s="45" t="s">
        <v>99</v>
      </c>
      <c r="P73" s="214"/>
      <c r="Q73" s="214"/>
    </row>
    <row r="74" spans="1:17" ht="18" customHeight="1" thickBot="1">
      <c r="A74" s="185">
        <f t="shared" si="3"/>
        <v>18</v>
      </c>
      <c r="B74" s="38" t="s">
        <v>147</v>
      </c>
      <c r="C74" s="39">
        <v>9</v>
      </c>
      <c r="D74" s="39">
        <v>2</v>
      </c>
      <c r="E74" s="40">
        <v>2</v>
      </c>
      <c r="F74" s="58" t="s">
        <v>177</v>
      </c>
      <c r="G74" s="41" t="s">
        <v>53</v>
      </c>
      <c r="H74" s="42" t="s">
        <v>80</v>
      </c>
      <c r="I74" s="43">
        <f t="shared" si="2"/>
        <v>2.5</v>
      </c>
      <c r="J74" s="106">
        <v>75</v>
      </c>
      <c r="K74" s="42">
        <v>30</v>
      </c>
      <c r="L74" s="42">
        <v>0</v>
      </c>
      <c r="M74" s="42">
        <v>0</v>
      </c>
      <c r="N74" s="42" t="s">
        <v>56</v>
      </c>
      <c r="O74" s="45" t="s">
        <v>99</v>
      </c>
      <c r="P74" s="214"/>
      <c r="Q74" s="214"/>
    </row>
    <row r="75" spans="1:17" ht="16.5" thickBot="1">
      <c r="A75" s="185">
        <f t="shared" si="3"/>
        <v>19</v>
      </c>
      <c r="B75" s="38" t="s">
        <v>147</v>
      </c>
      <c r="C75" s="39">
        <v>9</v>
      </c>
      <c r="D75" s="39">
        <v>1</v>
      </c>
      <c r="E75" s="40">
        <v>9</v>
      </c>
      <c r="F75" s="58" t="s">
        <v>133</v>
      </c>
      <c r="G75" s="41" t="s">
        <v>53</v>
      </c>
      <c r="H75" s="42" t="s">
        <v>80</v>
      </c>
      <c r="I75" s="43">
        <f t="shared" si="2"/>
        <v>2.5</v>
      </c>
      <c r="J75" s="60">
        <v>75</v>
      </c>
      <c r="K75" s="42">
        <v>30</v>
      </c>
      <c r="L75" s="42">
        <v>0</v>
      </c>
      <c r="M75" s="42">
        <v>0</v>
      </c>
      <c r="N75" s="42" t="s">
        <v>56</v>
      </c>
      <c r="O75" s="45" t="s">
        <v>99</v>
      </c>
      <c r="P75" s="214"/>
      <c r="Q75" s="214"/>
    </row>
    <row r="76" spans="1:17" ht="16.5" thickBot="1">
      <c r="A76" s="185">
        <f t="shared" si="3"/>
        <v>20</v>
      </c>
      <c r="B76" s="38" t="s">
        <v>147</v>
      </c>
      <c r="C76" s="39">
        <v>9</v>
      </c>
      <c r="D76" s="39">
        <v>2</v>
      </c>
      <c r="E76" s="40">
        <v>0</v>
      </c>
      <c r="F76" s="58" t="s">
        <v>162</v>
      </c>
      <c r="G76" s="41" t="s">
        <v>53</v>
      </c>
      <c r="H76" s="42" t="s">
        <v>81</v>
      </c>
      <c r="I76" s="43">
        <f t="shared" si="2"/>
        <v>2.5</v>
      </c>
      <c r="J76" s="106">
        <v>75</v>
      </c>
      <c r="K76" s="107">
        <v>30</v>
      </c>
      <c r="L76" s="42">
        <v>0</v>
      </c>
      <c r="M76" s="42">
        <v>0</v>
      </c>
      <c r="N76" s="42" t="s">
        <v>56</v>
      </c>
      <c r="O76" s="45" t="s">
        <v>99</v>
      </c>
      <c r="P76" s="214"/>
      <c r="Q76" s="214"/>
    </row>
    <row r="77" spans="1:17" ht="16.5" thickBot="1">
      <c r="A77" s="185">
        <f>A76+1</f>
        <v>21</v>
      </c>
      <c r="B77" s="38" t="s">
        <v>147</v>
      </c>
      <c r="C77" s="39">
        <v>9</v>
      </c>
      <c r="D77" s="39">
        <v>3</v>
      </c>
      <c r="E77" s="40">
        <v>0</v>
      </c>
      <c r="F77" s="58" t="s">
        <v>101</v>
      </c>
      <c r="G77" s="41" t="s">
        <v>53</v>
      </c>
      <c r="H77" s="42" t="s">
        <v>81</v>
      </c>
      <c r="I77" s="43">
        <f>J77/30</f>
        <v>2.5</v>
      </c>
      <c r="J77" s="106">
        <v>75</v>
      </c>
      <c r="K77" s="107">
        <v>30</v>
      </c>
      <c r="L77" s="42">
        <v>0</v>
      </c>
      <c r="M77" s="42">
        <v>0</v>
      </c>
      <c r="N77" s="42" t="s">
        <v>56</v>
      </c>
      <c r="O77" s="45" t="s">
        <v>99</v>
      </c>
      <c r="P77" s="214"/>
      <c r="Q77" s="214"/>
    </row>
    <row r="78" spans="1:17" ht="16.5" thickBot="1">
      <c r="A78" s="186">
        <f>A77+1</f>
        <v>22</v>
      </c>
      <c r="B78" s="38" t="s">
        <v>147</v>
      </c>
      <c r="C78" s="39">
        <v>9</v>
      </c>
      <c r="D78" s="39">
        <v>1</v>
      </c>
      <c r="E78" s="40">
        <v>8</v>
      </c>
      <c r="F78" s="58" t="s">
        <v>141</v>
      </c>
      <c r="G78" s="41" t="s">
        <v>53</v>
      </c>
      <c r="H78" s="42" t="s">
        <v>81</v>
      </c>
      <c r="I78" s="43">
        <f t="shared" si="2"/>
        <v>2.5</v>
      </c>
      <c r="J78" s="106">
        <v>75</v>
      </c>
      <c r="K78" s="107">
        <v>30</v>
      </c>
      <c r="L78" s="42">
        <v>0</v>
      </c>
      <c r="M78" s="42">
        <v>0</v>
      </c>
      <c r="N78" s="42" t="s">
        <v>56</v>
      </c>
      <c r="O78" s="45" t="s">
        <v>99</v>
      </c>
      <c r="P78" s="214"/>
      <c r="Q78" s="214"/>
    </row>
    <row r="79" spans="1:17" ht="32.25" thickBot="1">
      <c r="A79" s="185">
        <f t="shared" si="3"/>
        <v>23</v>
      </c>
      <c r="B79" s="38" t="s">
        <v>147</v>
      </c>
      <c r="C79" s="39">
        <v>9</v>
      </c>
      <c r="D79" s="39">
        <v>2</v>
      </c>
      <c r="E79" s="40">
        <v>3</v>
      </c>
      <c r="F79" s="58" t="s">
        <v>193</v>
      </c>
      <c r="G79" s="41" t="s">
        <v>53</v>
      </c>
      <c r="H79" s="42" t="s">
        <v>81</v>
      </c>
      <c r="I79" s="43">
        <f t="shared" si="2"/>
        <v>2.5</v>
      </c>
      <c r="J79" s="106">
        <v>75</v>
      </c>
      <c r="K79" s="107">
        <v>30</v>
      </c>
      <c r="L79" s="42">
        <v>0</v>
      </c>
      <c r="M79" s="42">
        <v>0</v>
      </c>
      <c r="N79" s="42" t="s">
        <v>56</v>
      </c>
      <c r="O79" s="45" t="s">
        <v>99</v>
      </c>
      <c r="P79" s="214"/>
      <c r="Q79" s="214"/>
    </row>
    <row r="80" spans="1:17" ht="16.5" thickBot="1">
      <c r="A80" s="185">
        <f t="shared" si="3"/>
        <v>24</v>
      </c>
      <c r="B80" s="38" t="s">
        <v>147</v>
      </c>
      <c r="C80" s="39">
        <v>9</v>
      </c>
      <c r="D80" s="39">
        <v>2</v>
      </c>
      <c r="E80" s="40">
        <v>4</v>
      </c>
      <c r="F80" s="58" t="s">
        <v>129</v>
      </c>
      <c r="G80" s="41" t="s">
        <v>53</v>
      </c>
      <c r="H80" s="42" t="s">
        <v>81</v>
      </c>
      <c r="I80" s="43">
        <f t="shared" si="2"/>
        <v>2.5</v>
      </c>
      <c r="J80" s="106">
        <v>75</v>
      </c>
      <c r="K80" s="107">
        <v>30</v>
      </c>
      <c r="L80" s="42">
        <v>0</v>
      </c>
      <c r="M80" s="42">
        <v>0</v>
      </c>
      <c r="N80" s="42" t="s">
        <v>56</v>
      </c>
      <c r="O80" s="45" t="s">
        <v>99</v>
      </c>
      <c r="P80" s="214"/>
      <c r="Q80" s="214"/>
    </row>
    <row r="81" spans="1:17" ht="30" customHeight="1" thickBot="1">
      <c r="A81" s="185">
        <f t="shared" si="3"/>
        <v>25</v>
      </c>
      <c r="B81" s="38" t="s">
        <v>147</v>
      </c>
      <c r="C81" s="39">
        <v>9</v>
      </c>
      <c r="D81" s="39">
        <v>2</v>
      </c>
      <c r="E81" s="40">
        <v>5</v>
      </c>
      <c r="F81" s="96" t="s">
        <v>192</v>
      </c>
      <c r="G81" s="41" t="s">
        <v>53</v>
      </c>
      <c r="H81" s="42" t="s">
        <v>81</v>
      </c>
      <c r="I81" s="43">
        <f t="shared" si="2"/>
        <v>2.5</v>
      </c>
      <c r="J81" s="159">
        <v>75</v>
      </c>
      <c r="K81" s="160">
        <v>30</v>
      </c>
      <c r="L81" s="42">
        <v>0</v>
      </c>
      <c r="M81" s="42">
        <v>0</v>
      </c>
      <c r="N81" s="42" t="s">
        <v>56</v>
      </c>
      <c r="O81" s="45" t="s">
        <v>99</v>
      </c>
      <c r="P81" s="214"/>
      <c r="Q81" s="214"/>
    </row>
    <row r="82" spans="1:17" ht="16.5" thickBot="1">
      <c r="A82" s="185">
        <f t="shared" si="3"/>
        <v>26</v>
      </c>
      <c r="B82" s="38" t="s">
        <v>147</v>
      </c>
      <c r="C82" s="39">
        <v>9</v>
      </c>
      <c r="D82" s="39">
        <v>2</v>
      </c>
      <c r="E82" s="40">
        <v>6</v>
      </c>
      <c r="F82" s="92" t="s">
        <v>142</v>
      </c>
      <c r="G82" s="41" t="s">
        <v>53</v>
      </c>
      <c r="H82" s="42" t="s">
        <v>81</v>
      </c>
      <c r="I82" s="43">
        <f t="shared" si="2"/>
        <v>2.5</v>
      </c>
      <c r="J82" s="60">
        <v>75</v>
      </c>
      <c r="K82" s="42">
        <v>30</v>
      </c>
      <c r="L82" s="42">
        <v>0</v>
      </c>
      <c r="M82" s="42">
        <v>0</v>
      </c>
      <c r="N82" s="42" t="s">
        <v>56</v>
      </c>
      <c r="O82" s="45" t="s">
        <v>99</v>
      </c>
      <c r="P82" s="214"/>
      <c r="Q82" s="214"/>
    </row>
    <row r="83" spans="1:17" ht="19.5" customHeight="1" thickBot="1">
      <c r="A83" s="188">
        <f t="shared" si="3"/>
        <v>27</v>
      </c>
      <c r="B83" s="38" t="s">
        <v>147</v>
      </c>
      <c r="C83" s="39">
        <v>9</v>
      </c>
      <c r="D83" s="39">
        <v>2</v>
      </c>
      <c r="E83" s="40">
        <v>7</v>
      </c>
      <c r="F83" s="58" t="s">
        <v>143</v>
      </c>
      <c r="G83" s="41" t="s">
        <v>53</v>
      </c>
      <c r="H83" s="42" t="s">
        <v>81</v>
      </c>
      <c r="I83" s="43">
        <f t="shared" si="2"/>
        <v>2.5</v>
      </c>
      <c r="J83" s="159">
        <v>75</v>
      </c>
      <c r="K83" s="160">
        <v>30</v>
      </c>
      <c r="L83" s="42">
        <v>0</v>
      </c>
      <c r="M83" s="42">
        <v>0</v>
      </c>
      <c r="N83" s="42" t="s">
        <v>56</v>
      </c>
      <c r="O83" s="45" t="s">
        <v>99</v>
      </c>
      <c r="P83" s="214"/>
      <c r="Q83" s="214"/>
    </row>
    <row r="84" spans="1:17" ht="16.5" thickBot="1">
      <c r="A84" s="185">
        <f>A83+1</f>
        <v>28</v>
      </c>
      <c r="B84" s="38" t="s">
        <v>147</v>
      </c>
      <c r="C84" s="39">
        <v>9</v>
      </c>
      <c r="D84" s="39">
        <v>2</v>
      </c>
      <c r="E84" s="40">
        <v>8</v>
      </c>
      <c r="F84" s="58" t="s">
        <v>194</v>
      </c>
      <c r="G84" s="41" t="s">
        <v>53</v>
      </c>
      <c r="H84" s="42" t="s">
        <v>82</v>
      </c>
      <c r="I84" s="43">
        <f t="shared" si="2"/>
        <v>2.5</v>
      </c>
      <c r="J84" s="159">
        <v>75</v>
      </c>
      <c r="K84" s="160">
        <v>30</v>
      </c>
      <c r="L84" s="42">
        <v>0</v>
      </c>
      <c r="M84" s="42">
        <v>0</v>
      </c>
      <c r="N84" s="42" t="s">
        <v>56</v>
      </c>
      <c r="O84" s="45" t="s">
        <v>99</v>
      </c>
      <c r="P84" s="214"/>
      <c r="Q84" s="214"/>
    </row>
    <row r="85" spans="1:17" ht="16.5" thickBot="1">
      <c r="A85" s="186">
        <f>A84+1</f>
        <v>29</v>
      </c>
      <c r="B85" s="38" t="s">
        <v>147</v>
      </c>
      <c r="C85" s="39">
        <v>9</v>
      </c>
      <c r="D85" s="39">
        <v>2</v>
      </c>
      <c r="E85" s="40">
        <v>9</v>
      </c>
      <c r="F85" s="58" t="s">
        <v>115</v>
      </c>
      <c r="G85" s="41" t="s">
        <v>53</v>
      </c>
      <c r="H85" s="42" t="s">
        <v>82</v>
      </c>
      <c r="I85" s="43">
        <f t="shared" si="2"/>
        <v>2.5</v>
      </c>
      <c r="J85" s="159">
        <v>75</v>
      </c>
      <c r="K85" s="160">
        <v>30</v>
      </c>
      <c r="L85" s="42">
        <v>0</v>
      </c>
      <c r="M85" s="42">
        <v>0</v>
      </c>
      <c r="N85" s="42" t="s">
        <v>56</v>
      </c>
      <c r="O85" s="45" t="s">
        <v>99</v>
      </c>
      <c r="P85" s="214"/>
      <c r="Q85" s="214"/>
    </row>
    <row r="86" spans="1:17" ht="16.5" thickBot="1">
      <c r="A86" s="188">
        <f t="shared" si="3"/>
        <v>30</v>
      </c>
      <c r="B86" s="38" t="s">
        <v>147</v>
      </c>
      <c r="C86" s="39">
        <v>9</v>
      </c>
      <c r="D86" s="89">
        <v>2</v>
      </c>
      <c r="E86" s="40">
        <v>1</v>
      </c>
      <c r="F86" s="171" t="s">
        <v>100</v>
      </c>
      <c r="G86" s="41" t="s">
        <v>53</v>
      </c>
      <c r="H86" s="42" t="s">
        <v>82</v>
      </c>
      <c r="I86" s="43">
        <f t="shared" si="2"/>
        <v>2.5</v>
      </c>
      <c r="J86" s="159">
        <v>75</v>
      </c>
      <c r="K86" s="160">
        <v>30</v>
      </c>
      <c r="L86" s="42">
        <v>0</v>
      </c>
      <c r="M86" s="42">
        <v>0</v>
      </c>
      <c r="N86" s="42" t="s">
        <v>56</v>
      </c>
      <c r="O86" s="45" t="s">
        <v>99</v>
      </c>
      <c r="P86" s="214"/>
      <c r="Q86" s="214"/>
    </row>
    <row r="87" spans="1:17" ht="16.5" thickBot="1">
      <c r="A87" s="188">
        <f t="shared" si="3"/>
        <v>31</v>
      </c>
      <c r="B87" s="38" t="s">
        <v>147</v>
      </c>
      <c r="C87" s="39">
        <v>9</v>
      </c>
      <c r="D87" s="114">
        <v>3</v>
      </c>
      <c r="E87" s="40">
        <v>1</v>
      </c>
      <c r="F87" s="172" t="s">
        <v>205</v>
      </c>
      <c r="G87" s="41" t="s">
        <v>53</v>
      </c>
      <c r="H87" s="42" t="s">
        <v>82</v>
      </c>
      <c r="I87" s="43">
        <f t="shared" si="2"/>
        <v>2.5</v>
      </c>
      <c r="J87" s="106">
        <v>75</v>
      </c>
      <c r="K87" s="107">
        <v>30</v>
      </c>
      <c r="L87" s="42">
        <v>0</v>
      </c>
      <c r="M87" s="42">
        <v>0</v>
      </c>
      <c r="N87" s="42" t="s">
        <v>56</v>
      </c>
      <c r="O87" s="45" t="s">
        <v>99</v>
      </c>
      <c r="P87" s="214"/>
      <c r="Q87" s="214"/>
    </row>
    <row r="88" spans="1:17" ht="16.5" thickBot="1">
      <c r="A88" s="188">
        <f t="shared" si="3"/>
        <v>32</v>
      </c>
      <c r="B88" s="38" t="s">
        <v>147</v>
      </c>
      <c r="C88" s="39">
        <v>9</v>
      </c>
      <c r="D88" s="90">
        <v>3</v>
      </c>
      <c r="E88" s="40">
        <v>2</v>
      </c>
      <c r="F88" s="58" t="s">
        <v>131</v>
      </c>
      <c r="G88" s="41" t="s">
        <v>53</v>
      </c>
      <c r="H88" s="42" t="s">
        <v>82</v>
      </c>
      <c r="I88" s="43">
        <f t="shared" si="2"/>
        <v>2.5</v>
      </c>
      <c r="J88" s="106">
        <v>75</v>
      </c>
      <c r="K88" s="107">
        <v>30</v>
      </c>
      <c r="L88" s="42">
        <v>0</v>
      </c>
      <c r="M88" s="42">
        <v>0</v>
      </c>
      <c r="N88" s="42" t="s">
        <v>56</v>
      </c>
      <c r="O88" s="45" t="s">
        <v>99</v>
      </c>
      <c r="P88" s="214"/>
      <c r="Q88" s="214"/>
    </row>
    <row r="89" spans="1:17" ht="16.5" thickBot="1">
      <c r="A89" s="189">
        <f t="shared" si="3"/>
        <v>33</v>
      </c>
      <c r="B89" s="260" t="s">
        <v>147</v>
      </c>
      <c r="C89" s="261">
        <v>9</v>
      </c>
      <c r="D89" s="287">
        <v>3</v>
      </c>
      <c r="E89" s="288">
        <v>3</v>
      </c>
      <c r="F89" s="289" t="s">
        <v>117</v>
      </c>
      <c r="G89" s="290" t="s">
        <v>53</v>
      </c>
      <c r="H89" s="266" t="s">
        <v>82</v>
      </c>
      <c r="I89" s="267">
        <f t="shared" si="2"/>
        <v>2.5</v>
      </c>
      <c r="J89" s="291">
        <v>75</v>
      </c>
      <c r="K89" s="291">
        <v>30</v>
      </c>
      <c r="L89" s="266">
        <v>0</v>
      </c>
      <c r="M89" s="266">
        <v>0</v>
      </c>
      <c r="N89" s="266" t="s">
        <v>56</v>
      </c>
      <c r="O89" s="269" t="s">
        <v>99</v>
      </c>
      <c r="P89" s="214"/>
      <c r="Q89" s="214"/>
    </row>
    <row r="90" spans="1:17" ht="16.5" thickBot="1">
      <c r="A90" s="292">
        <f t="shared" si="3"/>
        <v>34</v>
      </c>
      <c r="B90" s="293" t="s">
        <v>147</v>
      </c>
      <c r="C90" s="279">
        <v>9</v>
      </c>
      <c r="D90" s="294">
        <v>3</v>
      </c>
      <c r="E90" s="280">
        <v>4</v>
      </c>
      <c r="F90" s="281" t="s">
        <v>108</v>
      </c>
      <c r="G90" s="282" t="s">
        <v>53</v>
      </c>
      <c r="H90" s="283" t="s">
        <v>82</v>
      </c>
      <c r="I90" s="284">
        <f t="shared" si="2"/>
        <v>2.5</v>
      </c>
      <c r="J90" s="285">
        <v>75</v>
      </c>
      <c r="K90" s="283">
        <v>30</v>
      </c>
      <c r="L90" s="283">
        <v>0</v>
      </c>
      <c r="M90" s="283">
        <v>0</v>
      </c>
      <c r="N90" s="283" t="s">
        <v>56</v>
      </c>
      <c r="O90" s="286" t="s">
        <v>99</v>
      </c>
      <c r="P90" s="214"/>
      <c r="Q90" s="214"/>
    </row>
    <row r="91" spans="1:17" ht="16.5" thickBot="1">
      <c r="A91" s="210">
        <f t="shared" si="3"/>
        <v>35</v>
      </c>
      <c r="B91" s="211" t="s">
        <v>147</v>
      </c>
      <c r="C91" s="89">
        <v>9</v>
      </c>
      <c r="D91" s="90">
        <v>3</v>
      </c>
      <c r="E91" s="85">
        <v>5</v>
      </c>
      <c r="F91" s="165" t="s">
        <v>103</v>
      </c>
      <c r="G91" s="166" t="s">
        <v>53</v>
      </c>
      <c r="H91" s="81" t="s">
        <v>82</v>
      </c>
      <c r="I91" s="162">
        <f t="shared" si="2"/>
        <v>2.5</v>
      </c>
      <c r="J91" s="106">
        <v>75</v>
      </c>
      <c r="K91" s="107">
        <v>30</v>
      </c>
      <c r="L91" s="81">
        <v>0</v>
      </c>
      <c r="M91" s="81">
        <v>0</v>
      </c>
      <c r="N91" s="81" t="s">
        <v>56</v>
      </c>
      <c r="O91" s="83" t="s">
        <v>99</v>
      </c>
      <c r="P91" s="214"/>
      <c r="Q91" s="214"/>
    </row>
    <row r="92" spans="1:17" ht="15.75" customHeight="1" thickBot="1">
      <c r="A92" s="186">
        <f t="shared" si="3"/>
        <v>36</v>
      </c>
      <c r="B92" s="163" t="s">
        <v>147</v>
      </c>
      <c r="C92" s="91">
        <v>9</v>
      </c>
      <c r="D92" s="90">
        <v>3</v>
      </c>
      <c r="E92" s="84">
        <v>6</v>
      </c>
      <c r="F92" s="92" t="s">
        <v>167</v>
      </c>
      <c r="G92" s="78" t="s">
        <v>53</v>
      </c>
      <c r="H92" s="60" t="s">
        <v>82</v>
      </c>
      <c r="I92" s="158">
        <f t="shared" si="2"/>
        <v>2.5</v>
      </c>
      <c r="J92" s="167">
        <v>75</v>
      </c>
      <c r="K92" s="60">
        <v>30</v>
      </c>
      <c r="L92" s="60">
        <v>0</v>
      </c>
      <c r="M92" s="60">
        <v>0</v>
      </c>
      <c r="N92" s="60" t="s">
        <v>56</v>
      </c>
      <c r="O92" s="82" t="s">
        <v>99</v>
      </c>
      <c r="P92" s="214"/>
      <c r="Q92" s="214"/>
    </row>
    <row r="93" spans="1:17" ht="15.75" customHeight="1" thickBot="1">
      <c r="A93" s="188">
        <f t="shared" si="3"/>
        <v>37</v>
      </c>
      <c r="B93" s="38" t="s">
        <v>147</v>
      </c>
      <c r="C93" s="39">
        <v>9</v>
      </c>
      <c r="D93" s="90">
        <v>7</v>
      </c>
      <c r="E93" s="84">
        <v>0</v>
      </c>
      <c r="F93" s="58" t="s">
        <v>196</v>
      </c>
      <c r="G93" s="41" t="s">
        <v>53</v>
      </c>
      <c r="H93" s="42" t="s">
        <v>82</v>
      </c>
      <c r="I93" s="43">
        <v>2.5</v>
      </c>
      <c r="J93" s="159">
        <v>75</v>
      </c>
      <c r="K93" s="160">
        <v>30</v>
      </c>
      <c r="L93" s="42">
        <v>0</v>
      </c>
      <c r="M93" s="42">
        <v>0</v>
      </c>
      <c r="N93" s="42" t="s">
        <v>56</v>
      </c>
      <c r="O93" s="45" t="s">
        <v>99</v>
      </c>
      <c r="P93" s="214"/>
      <c r="Q93" s="214"/>
    </row>
    <row r="94" spans="1:17" ht="16.5" thickBot="1">
      <c r="A94" s="185">
        <f t="shared" si="3"/>
        <v>38</v>
      </c>
      <c r="B94" s="88" t="s">
        <v>147</v>
      </c>
      <c r="C94" s="89">
        <v>9</v>
      </c>
      <c r="D94" s="90">
        <v>3</v>
      </c>
      <c r="E94" s="84">
        <v>7</v>
      </c>
      <c r="F94" s="96" t="s">
        <v>106</v>
      </c>
      <c r="G94" s="166" t="s">
        <v>53</v>
      </c>
      <c r="H94" s="81" t="s">
        <v>104</v>
      </c>
      <c r="I94" s="162">
        <f t="shared" si="2"/>
        <v>2.5</v>
      </c>
      <c r="J94" s="106">
        <v>75</v>
      </c>
      <c r="K94" s="107">
        <v>30</v>
      </c>
      <c r="L94" s="81">
        <v>0</v>
      </c>
      <c r="M94" s="81">
        <v>0</v>
      </c>
      <c r="N94" s="81" t="s">
        <v>56</v>
      </c>
      <c r="O94" s="83" t="s">
        <v>99</v>
      </c>
      <c r="P94" s="214"/>
      <c r="Q94" s="214"/>
    </row>
    <row r="95" spans="1:17" ht="18.75" customHeight="1" thickBot="1">
      <c r="A95" s="186">
        <f t="shared" si="3"/>
        <v>39</v>
      </c>
      <c r="B95" s="163" t="s">
        <v>147</v>
      </c>
      <c r="C95" s="91">
        <v>9</v>
      </c>
      <c r="D95" s="90">
        <v>3</v>
      </c>
      <c r="E95" s="84">
        <v>8</v>
      </c>
      <c r="F95" s="180" t="s">
        <v>144</v>
      </c>
      <c r="G95" s="78" t="s">
        <v>53</v>
      </c>
      <c r="H95" s="60" t="s">
        <v>104</v>
      </c>
      <c r="I95" s="158">
        <f t="shared" si="2"/>
        <v>2.5</v>
      </c>
      <c r="J95" s="167">
        <v>75</v>
      </c>
      <c r="K95" s="60">
        <v>30</v>
      </c>
      <c r="L95" s="60">
        <v>0</v>
      </c>
      <c r="M95" s="60">
        <v>0</v>
      </c>
      <c r="N95" s="60" t="s">
        <v>56</v>
      </c>
      <c r="O95" s="82" t="s">
        <v>99</v>
      </c>
      <c r="P95" s="214"/>
      <c r="Q95" s="214"/>
    </row>
    <row r="96" spans="1:17" ht="16.5" thickBot="1">
      <c r="A96" s="188">
        <f t="shared" si="3"/>
        <v>40</v>
      </c>
      <c r="B96" s="38" t="s">
        <v>147</v>
      </c>
      <c r="C96" s="39">
        <v>3</v>
      </c>
      <c r="D96" s="39">
        <v>2</v>
      </c>
      <c r="E96" s="121">
        <v>6</v>
      </c>
      <c r="F96" s="58" t="s">
        <v>168</v>
      </c>
      <c r="G96" s="41" t="s">
        <v>53</v>
      </c>
      <c r="H96" s="42" t="s">
        <v>104</v>
      </c>
      <c r="I96" s="43">
        <f t="shared" si="2"/>
        <v>2.5</v>
      </c>
      <c r="J96" s="159">
        <v>75</v>
      </c>
      <c r="K96" s="160">
        <v>30</v>
      </c>
      <c r="L96" s="42">
        <v>0</v>
      </c>
      <c r="M96" s="42">
        <v>0</v>
      </c>
      <c r="N96" s="42" t="s">
        <v>56</v>
      </c>
      <c r="O96" s="45" t="s">
        <v>99</v>
      </c>
      <c r="P96" s="214"/>
      <c r="Q96" s="214"/>
    </row>
    <row r="97" spans="1:17" ht="15.75" customHeight="1" thickBot="1">
      <c r="A97" s="188">
        <f t="shared" si="3"/>
        <v>41</v>
      </c>
      <c r="B97" s="88" t="s">
        <v>147</v>
      </c>
      <c r="C97" s="89">
        <v>9</v>
      </c>
      <c r="D97" s="114">
        <v>3</v>
      </c>
      <c r="E97" s="86">
        <v>9</v>
      </c>
      <c r="F97" s="96" t="s">
        <v>166</v>
      </c>
      <c r="G97" s="79" t="s">
        <v>53</v>
      </c>
      <c r="H97" s="80" t="s">
        <v>104</v>
      </c>
      <c r="I97" s="162">
        <f t="shared" si="2"/>
        <v>2.5</v>
      </c>
      <c r="J97" s="106">
        <v>75</v>
      </c>
      <c r="K97" s="107">
        <v>30</v>
      </c>
      <c r="L97" s="80">
        <v>0</v>
      </c>
      <c r="M97" s="80">
        <v>0</v>
      </c>
      <c r="N97" s="81" t="s">
        <v>56</v>
      </c>
      <c r="O97" s="83" t="s">
        <v>99</v>
      </c>
      <c r="P97" s="214"/>
      <c r="Q97" s="214"/>
    </row>
    <row r="98" spans="1:17" ht="16.5" thickBot="1">
      <c r="A98" s="188">
        <f t="shared" si="3"/>
        <v>42</v>
      </c>
      <c r="B98" s="163" t="s">
        <v>147</v>
      </c>
      <c r="C98" s="91">
        <v>9</v>
      </c>
      <c r="D98" s="34">
        <v>4</v>
      </c>
      <c r="E98" s="87">
        <v>0</v>
      </c>
      <c r="F98" s="181" t="s">
        <v>187</v>
      </c>
      <c r="G98" s="78" t="s">
        <v>53</v>
      </c>
      <c r="H98" s="60" t="s">
        <v>104</v>
      </c>
      <c r="I98" s="158">
        <f t="shared" si="2"/>
        <v>2.5</v>
      </c>
      <c r="J98" s="158">
        <v>75</v>
      </c>
      <c r="K98" s="60">
        <v>30</v>
      </c>
      <c r="L98" s="60">
        <v>0</v>
      </c>
      <c r="M98" s="60">
        <v>0</v>
      </c>
      <c r="N98" s="60" t="s">
        <v>56</v>
      </c>
      <c r="O98" s="82" t="s">
        <v>99</v>
      </c>
      <c r="P98" s="214"/>
      <c r="Q98" s="214"/>
    </row>
    <row r="99" spans="1:17" ht="16.5" thickBot="1">
      <c r="A99" s="188">
        <f t="shared" si="3"/>
        <v>43</v>
      </c>
      <c r="B99" s="38" t="s">
        <v>147</v>
      </c>
      <c r="C99" s="39">
        <v>9</v>
      </c>
      <c r="D99" s="39">
        <v>1</v>
      </c>
      <c r="E99" s="40">
        <v>7</v>
      </c>
      <c r="F99" s="182" t="s">
        <v>186</v>
      </c>
      <c r="G99" s="41" t="s">
        <v>53</v>
      </c>
      <c r="H99" s="42" t="s">
        <v>104</v>
      </c>
      <c r="I99" s="159">
        <v>2.5</v>
      </c>
      <c r="J99" s="167">
        <v>75</v>
      </c>
      <c r="K99" s="42">
        <v>30</v>
      </c>
      <c r="L99" s="42">
        <v>0</v>
      </c>
      <c r="M99" s="42">
        <v>0</v>
      </c>
      <c r="N99" s="42" t="s">
        <v>56</v>
      </c>
      <c r="O99" s="45" t="s">
        <v>99</v>
      </c>
      <c r="P99" s="214"/>
      <c r="Q99" s="214"/>
    </row>
    <row r="100" spans="1:17" ht="16.5" thickBot="1">
      <c r="A100" s="188">
        <f t="shared" si="3"/>
        <v>44</v>
      </c>
      <c r="B100" s="168" t="s">
        <v>147</v>
      </c>
      <c r="C100" s="114">
        <v>9</v>
      </c>
      <c r="D100" s="114">
        <v>4</v>
      </c>
      <c r="E100" s="86">
        <v>2</v>
      </c>
      <c r="F100" s="169" t="s">
        <v>134</v>
      </c>
      <c r="G100" s="170" t="s">
        <v>53</v>
      </c>
      <c r="H100" s="107" t="s">
        <v>104</v>
      </c>
      <c r="I100" s="106">
        <f aca="true" t="shared" si="4" ref="I100:I109">J100/30</f>
        <v>2.5</v>
      </c>
      <c r="J100" s="107">
        <v>75</v>
      </c>
      <c r="K100" s="107">
        <v>30</v>
      </c>
      <c r="L100" s="107">
        <v>0</v>
      </c>
      <c r="M100" s="107">
        <v>0</v>
      </c>
      <c r="N100" s="107" t="s">
        <v>56</v>
      </c>
      <c r="O100" s="175" t="s">
        <v>99</v>
      </c>
      <c r="P100" s="222"/>
      <c r="Q100" s="214"/>
    </row>
    <row r="101" spans="1:17" ht="16.5" thickBot="1">
      <c r="A101" s="188">
        <f t="shared" si="3"/>
        <v>45</v>
      </c>
      <c r="B101" s="163" t="s">
        <v>147</v>
      </c>
      <c r="C101" s="91">
        <v>9</v>
      </c>
      <c r="D101" s="91">
        <v>4</v>
      </c>
      <c r="E101" s="87">
        <v>3</v>
      </c>
      <c r="F101" s="92" t="s">
        <v>113</v>
      </c>
      <c r="G101" s="119" t="s">
        <v>53</v>
      </c>
      <c r="H101" s="107" t="s">
        <v>104</v>
      </c>
      <c r="I101" s="106">
        <f t="shared" si="4"/>
        <v>2.5</v>
      </c>
      <c r="J101" s="107">
        <v>75</v>
      </c>
      <c r="K101" s="107">
        <v>30</v>
      </c>
      <c r="L101" s="107">
        <v>0</v>
      </c>
      <c r="M101" s="107">
        <v>0</v>
      </c>
      <c r="N101" s="107" t="s">
        <v>56</v>
      </c>
      <c r="O101" s="104" t="s">
        <v>99</v>
      </c>
      <c r="P101" s="214"/>
      <c r="Q101" s="214"/>
    </row>
    <row r="102" spans="1:17" ht="16.5" thickBot="1">
      <c r="A102" s="188">
        <f t="shared" si="3"/>
        <v>46</v>
      </c>
      <c r="B102" s="163" t="s">
        <v>147</v>
      </c>
      <c r="C102" s="91">
        <v>9</v>
      </c>
      <c r="D102" s="91">
        <v>7</v>
      </c>
      <c r="E102" s="87">
        <v>1</v>
      </c>
      <c r="F102" s="201" t="s">
        <v>197</v>
      </c>
      <c r="G102" s="78" t="s">
        <v>53</v>
      </c>
      <c r="H102" s="60" t="s">
        <v>104</v>
      </c>
      <c r="I102" s="167">
        <v>2.5</v>
      </c>
      <c r="J102" s="60">
        <v>75</v>
      </c>
      <c r="K102" s="60">
        <v>30</v>
      </c>
      <c r="L102" s="60">
        <v>0</v>
      </c>
      <c r="M102" s="60">
        <v>0</v>
      </c>
      <c r="N102" s="60" t="s">
        <v>56</v>
      </c>
      <c r="O102" s="82" t="s">
        <v>99</v>
      </c>
      <c r="P102" s="214"/>
      <c r="Q102" s="214"/>
    </row>
    <row r="103" spans="1:17" ht="16.5" thickBot="1">
      <c r="A103" s="188">
        <f t="shared" si="3"/>
        <v>47</v>
      </c>
      <c r="B103" s="38" t="s">
        <v>147</v>
      </c>
      <c r="C103" s="39">
        <v>9</v>
      </c>
      <c r="D103" s="90">
        <v>4</v>
      </c>
      <c r="E103" s="40">
        <v>4</v>
      </c>
      <c r="F103" s="58" t="s">
        <v>163</v>
      </c>
      <c r="G103" s="41" t="s">
        <v>53</v>
      </c>
      <c r="H103" s="42" t="s">
        <v>126</v>
      </c>
      <c r="I103" s="43">
        <f t="shared" si="4"/>
        <v>2.5</v>
      </c>
      <c r="J103" s="106">
        <v>75</v>
      </c>
      <c r="K103" s="107">
        <v>30</v>
      </c>
      <c r="L103" s="42">
        <v>0</v>
      </c>
      <c r="M103" s="42">
        <v>0</v>
      </c>
      <c r="N103" s="42" t="s">
        <v>56</v>
      </c>
      <c r="O103" s="45" t="s">
        <v>99</v>
      </c>
      <c r="P103" s="214"/>
      <c r="Q103" s="214"/>
    </row>
    <row r="104" spans="1:17" ht="16.5" thickBot="1">
      <c r="A104" s="185">
        <f t="shared" si="3"/>
        <v>48</v>
      </c>
      <c r="B104" s="38" t="s">
        <v>147</v>
      </c>
      <c r="C104" s="39">
        <v>9</v>
      </c>
      <c r="D104" s="91">
        <v>4</v>
      </c>
      <c r="E104" s="40">
        <v>5</v>
      </c>
      <c r="F104" s="58" t="s">
        <v>110</v>
      </c>
      <c r="G104" s="41" t="s">
        <v>53</v>
      </c>
      <c r="H104" s="42" t="s">
        <v>126</v>
      </c>
      <c r="I104" s="43">
        <f t="shared" si="4"/>
        <v>2.5</v>
      </c>
      <c r="J104" s="106">
        <v>75</v>
      </c>
      <c r="K104" s="107">
        <v>30</v>
      </c>
      <c r="L104" s="42">
        <v>0</v>
      </c>
      <c r="M104" s="42">
        <v>0</v>
      </c>
      <c r="N104" s="42" t="s">
        <v>56</v>
      </c>
      <c r="O104" s="45" t="s">
        <v>99</v>
      </c>
      <c r="P104" s="214"/>
      <c r="Q104" s="214"/>
    </row>
    <row r="105" spans="1:17" ht="16.5" thickBot="1">
      <c r="A105" s="185">
        <f t="shared" si="3"/>
        <v>49</v>
      </c>
      <c r="B105" s="38" t="s">
        <v>147</v>
      </c>
      <c r="C105" s="39">
        <v>9</v>
      </c>
      <c r="D105" s="122">
        <v>4</v>
      </c>
      <c r="E105" s="40">
        <v>6</v>
      </c>
      <c r="F105" s="58" t="s">
        <v>111</v>
      </c>
      <c r="G105" s="41" t="s">
        <v>53</v>
      </c>
      <c r="H105" s="42" t="s">
        <v>126</v>
      </c>
      <c r="I105" s="43">
        <f t="shared" si="4"/>
        <v>2.5</v>
      </c>
      <c r="J105" s="106">
        <v>75</v>
      </c>
      <c r="K105" s="107">
        <v>30</v>
      </c>
      <c r="L105" s="42">
        <v>0</v>
      </c>
      <c r="M105" s="42">
        <v>0</v>
      </c>
      <c r="N105" s="42" t="s">
        <v>56</v>
      </c>
      <c r="O105" s="45" t="s">
        <v>99</v>
      </c>
      <c r="P105" s="214"/>
      <c r="Q105" s="214"/>
    </row>
    <row r="106" spans="1:17" ht="16.5" thickBot="1">
      <c r="A106" s="185">
        <f t="shared" si="3"/>
        <v>50</v>
      </c>
      <c r="B106" s="38" t="s">
        <v>147</v>
      </c>
      <c r="C106" s="39">
        <v>9</v>
      </c>
      <c r="D106" s="90">
        <v>4</v>
      </c>
      <c r="E106" s="40">
        <v>7</v>
      </c>
      <c r="F106" s="58" t="s">
        <v>118</v>
      </c>
      <c r="G106" s="41" t="s">
        <v>53</v>
      </c>
      <c r="H106" s="42" t="s">
        <v>126</v>
      </c>
      <c r="I106" s="43">
        <f t="shared" si="4"/>
        <v>2.5</v>
      </c>
      <c r="J106" s="106">
        <v>75</v>
      </c>
      <c r="K106" s="107">
        <v>30</v>
      </c>
      <c r="L106" s="42">
        <v>0</v>
      </c>
      <c r="M106" s="42">
        <v>0</v>
      </c>
      <c r="N106" s="42" t="s">
        <v>56</v>
      </c>
      <c r="O106" s="45" t="s">
        <v>99</v>
      </c>
      <c r="P106" s="214"/>
      <c r="Q106" s="214"/>
    </row>
    <row r="107" spans="1:17" ht="16.5" thickBot="1">
      <c r="A107" s="185">
        <f t="shared" si="3"/>
        <v>51</v>
      </c>
      <c r="B107" s="38" t="s">
        <v>147</v>
      </c>
      <c r="C107" s="39">
        <v>9</v>
      </c>
      <c r="D107" s="91">
        <v>4</v>
      </c>
      <c r="E107" s="40">
        <v>8</v>
      </c>
      <c r="F107" s="58" t="s">
        <v>107</v>
      </c>
      <c r="G107" s="41" t="s">
        <v>53</v>
      </c>
      <c r="H107" s="42" t="s">
        <v>126</v>
      </c>
      <c r="I107" s="43">
        <f t="shared" si="4"/>
        <v>2.5</v>
      </c>
      <c r="J107" s="106">
        <v>75</v>
      </c>
      <c r="K107" s="107">
        <v>30</v>
      </c>
      <c r="L107" s="42">
        <v>0</v>
      </c>
      <c r="M107" s="42">
        <v>0</v>
      </c>
      <c r="N107" s="42" t="s">
        <v>56</v>
      </c>
      <c r="O107" s="45" t="s">
        <v>99</v>
      </c>
      <c r="P107" s="214"/>
      <c r="Q107" s="214"/>
    </row>
    <row r="108" spans="1:17" ht="16.5" thickBot="1">
      <c r="A108" s="185">
        <f t="shared" si="3"/>
        <v>52</v>
      </c>
      <c r="B108" s="38" t="s">
        <v>147</v>
      </c>
      <c r="C108" s="39">
        <v>9</v>
      </c>
      <c r="D108" s="91">
        <v>4</v>
      </c>
      <c r="E108" s="40">
        <v>9</v>
      </c>
      <c r="F108" s="58" t="s">
        <v>109</v>
      </c>
      <c r="G108" s="41" t="s">
        <v>53</v>
      </c>
      <c r="H108" s="42" t="s">
        <v>126</v>
      </c>
      <c r="I108" s="43">
        <f t="shared" si="4"/>
        <v>2.5</v>
      </c>
      <c r="J108" s="106">
        <v>75</v>
      </c>
      <c r="K108" s="107">
        <v>30</v>
      </c>
      <c r="L108" s="42">
        <v>0</v>
      </c>
      <c r="M108" s="42">
        <v>0</v>
      </c>
      <c r="N108" s="42" t="s">
        <v>56</v>
      </c>
      <c r="O108" s="45" t="s">
        <v>99</v>
      </c>
      <c r="P108" s="214"/>
      <c r="Q108" s="214"/>
    </row>
    <row r="109" spans="1:17" ht="16.5" thickBot="1">
      <c r="A109" s="185">
        <f t="shared" si="3"/>
        <v>53</v>
      </c>
      <c r="B109" s="38" t="s">
        <v>147</v>
      </c>
      <c r="C109" s="39">
        <v>9</v>
      </c>
      <c r="D109" s="39">
        <v>5</v>
      </c>
      <c r="E109" s="40">
        <v>0</v>
      </c>
      <c r="F109" s="58" t="s">
        <v>137</v>
      </c>
      <c r="G109" s="41" t="s">
        <v>53</v>
      </c>
      <c r="H109" s="42" t="s">
        <v>126</v>
      </c>
      <c r="I109" s="43">
        <f t="shared" si="4"/>
        <v>2.5</v>
      </c>
      <c r="J109" s="106">
        <v>75</v>
      </c>
      <c r="K109" s="107">
        <v>30</v>
      </c>
      <c r="L109" s="42">
        <v>0</v>
      </c>
      <c r="M109" s="42">
        <v>0</v>
      </c>
      <c r="N109" s="42" t="s">
        <v>56</v>
      </c>
      <c r="O109" s="45" t="s">
        <v>99</v>
      </c>
      <c r="P109" s="214"/>
      <c r="Q109" s="214"/>
    </row>
    <row r="110" spans="1:17" ht="16.5" thickBot="1">
      <c r="A110" s="185">
        <f t="shared" si="3"/>
        <v>54</v>
      </c>
      <c r="B110" s="38" t="s">
        <v>147</v>
      </c>
      <c r="C110" s="39">
        <v>9</v>
      </c>
      <c r="D110" s="39">
        <v>5</v>
      </c>
      <c r="E110" s="40">
        <v>1</v>
      </c>
      <c r="F110" s="58" t="s">
        <v>138</v>
      </c>
      <c r="G110" s="41" t="s">
        <v>53</v>
      </c>
      <c r="H110" s="42" t="s">
        <v>126</v>
      </c>
      <c r="I110" s="43">
        <v>2.5</v>
      </c>
      <c r="J110" s="106">
        <v>75</v>
      </c>
      <c r="K110" s="107">
        <v>30</v>
      </c>
      <c r="L110" s="42">
        <v>0</v>
      </c>
      <c r="M110" s="42">
        <v>0</v>
      </c>
      <c r="N110" s="42" t="s">
        <v>56</v>
      </c>
      <c r="O110" s="45" t="s">
        <v>99</v>
      </c>
      <c r="P110" s="214"/>
      <c r="Q110" s="214"/>
    </row>
    <row r="111" spans="1:17" ht="16.5" thickBot="1">
      <c r="A111" s="185">
        <f t="shared" si="3"/>
        <v>55</v>
      </c>
      <c r="B111" s="38" t="s">
        <v>147</v>
      </c>
      <c r="C111" s="39">
        <v>9</v>
      </c>
      <c r="D111" s="39">
        <v>5</v>
      </c>
      <c r="E111" s="40">
        <v>2</v>
      </c>
      <c r="F111" s="58" t="s">
        <v>136</v>
      </c>
      <c r="G111" s="41" t="s">
        <v>53</v>
      </c>
      <c r="H111" s="42" t="s">
        <v>126</v>
      </c>
      <c r="I111" s="43">
        <f>J111/30</f>
        <v>2.5</v>
      </c>
      <c r="J111" s="106">
        <v>75</v>
      </c>
      <c r="K111" s="107">
        <v>30</v>
      </c>
      <c r="L111" s="42">
        <v>0</v>
      </c>
      <c r="M111" s="42">
        <v>0</v>
      </c>
      <c r="N111" s="42" t="s">
        <v>56</v>
      </c>
      <c r="O111" s="45" t="s">
        <v>99</v>
      </c>
      <c r="P111" s="214"/>
      <c r="Q111" s="214"/>
    </row>
    <row r="112" spans="1:17" ht="16.5" thickBot="1">
      <c r="A112" s="186">
        <f t="shared" si="3"/>
        <v>56</v>
      </c>
      <c r="B112" s="38" t="s">
        <v>147</v>
      </c>
      <c r="C112" s="39">
        <v>9</v>
      </c>
      <c r="D112" s="39">
        <v>5</v>
      </c>
      <c r="E112" s="40">
        <v>3</v>
      </c>
      <c r="F112" s="58" t="s">
        <v>128</v>
      </c>
      <c r="G112" s="41" t="s">
        <v>53</v>
      </c>
      <c r="H112" s="42" t="s">
        <v>126</v>
      </c>
      <c r="I112" s="43">
        <f>J112/30</f>
        <v>2.5</v>
      </c>
      <c r="J112" s="106">
        <v>75</v>
      </c>
      <c r="K112" s="107">
        <v>30</v>
      </c>
      <c r="L112" s="42">
        <v>0</v>
      </c>
      <c r="M112" s="42">
        <v>0</v>
      </c>
      <c r="N112" s="42" t="s">
        <v>56</v>
      </c>
      <c r="O112" s="45" t="s">
        <v>99</v>
      </c>
      <c r="P112" s="214"/>
      <c r="Q112" s="214"/>
    </row>
    <row r="113" spans="1:17" ht="16.5" thickBot="1">
      <c r="A113" s="185">
        <f t="shared" si="3"/>
        <v>57</v>
      </c>
      <c r="B113" s="38" t="s">
        <v>147</v>
      </c>
      <c r="C113" s="39">
        <v>9</v>
      </c>
      <c r="D113" s="39">
        <v>6</v>
      </c>
      <c r="E113" s="40">
        <v>9</v>
      </c>
      <c r="F113" s="58" t="s">
        <v>195</v>
      </c>
      <c r="G113" s="41" t="s">
        <v>53</v>
      </c>
      <c r="H113" s="42" t="s">
        <v>126</v>
      </c>
      <c r="I113" s="43">
        <v>2.5</v>
      </c>
      <c r="J113" s="106">
        <v>75</v>
      </c>
      <c r="K113" s="107">
        <v>30</v>
      </c>
      <c r="L113" s="42">
        <v>0</v>
      </c>
      <c r="M113" s="42">
        <v>0</v>
      </c>
      <c r="N113" s="42" t="s">
        <v>56</v>
      </c>
      <c r="O113" s="45" t="s">
        <v>99</v>
      </c>
      <c r="P113" s="214"/>
      <c r="Q113" s="214"/>
    </row>
    <row r="114" spans="1:17" s="203" customFormat="1" ht="30.75" customHeight="1" thickBot="1">
      <c r="A114" s="188">
        <v>58</v>
      </c>
      <c r="B114" s="38" t="s">
        <v>218</v>
      </c>
      <c r="C114" s="39">
        <v>0</v>
      </c>
      <c r="D114" s="39">
        <v>0</v>
      </c>
      <c r="E114" s="40">
        <v>1</v>
      </c>
      <c r="F114" s="58" t="s">
        <v>213</v>
      </c>
      <c r="G114" s="41" t="s">
        <v>53</v>
      </c>
      <c r="H114" s="42" t="s">
        <v>126</v>
      </c>
      <c r="I114" s="43">
        <v>2.5</v>
      </c>
      <c r="J114" s="60">
        <v>75</v>
      </c>
      <c r="K114" s="60">
        <v>30</v>
      </c>
      <c r="L114" s="42">
        <v>0</v>
      </c>
      <c r="M114" s="42">
        <v>0</v>
      </c>
      <c r="N114" s="42" t="s">
        <v>56</v>
      </c>
      <c r="O114" s="45" t="s">
        <v>99</v>
      </c>
      <c r="P114" s="214"/>
      <c r="Q114" s="214"/>
    </row>
    <row r="115" spans="1:17" ht="16.5" thickBot="1">
      <c r="A115" s="186">
        <v>59</v>
      </c>
      <c r="B115" s="38" t="s">
        <v>147</v>
      </c>
      <c r="C115" s="39">
        <v>9</v>
      </c>
      <c r="D115" s="39">
        <v>6</v>
      </c>
      <c r="E115" s="40">
        <v>1</v>
      </c>
      <c r="F115" s="58" t="s">
        <v>130</v>
      </c>
      <c r="G115" s="41" t="s">
        <v>53</v>
      </c>
      <c r="H115" s="42" t="s">
        <v>126</v>
      </c>
      <c r="I115" s="43">
        <f>J115/30</f>
        <v>2.5</v>
      </c>
      <c r="J115" s="106">
        <v>75</v>
      </c>
      <c r="K115" s="107">
        <v>30</v>
      </c>
      <c r="L115" s="42">
        <v>0</v>
      </c>
      <c r="M115" s="42">
        <v>0</v>
      </c>
      <c r="N115" s="42" t="s">
        <v>56</v>
      </c>
      <c r="O115" s="45" t="s">
        <v>99</v>
      </c>
      <c r="P115" s="214"/>
      <c r="Q115" s="214"/>
    </row>
    <row r="116" spans="1:17" ht="16.5" thickBot="1">
      <c r="A116" s="185">
        <v>60</v>
      </c>
      <c r="B116" s="38" t="s">
        <v>147</v>
      </c>
      <c r="C116" s="39">
        <v>9</v>
      </c>
      <c r="D116" s="39">
        <v>7</v>
      </c>
      <c r="E116" s="40">
        <v>2</v>
      </c>
      <c r="F116" s="58" t="s">
        <v>198</v>
      </c>
      <c r="G116" s="41" t="s">
        <v>53</v>
      </c>
      <c r="H116" s="42" t="s">
        <v>126</v>
      </c>
      <c r="I116" s="43">
        <v>2.5</v>
      </c>
      <c r="J116" s="106">
        <v>75</v>
      </c>
      <c r="K116" s="107">
        <v>30</v>
      </c>
      <c r="L116" s="42">
        <v>0</v>
      </c>
      <c r="M116" s="42">
        <v>0</v>
      </c>
      <c r="N116" s="42" t="s">
        <v>56</v>
      </c>
      <c r="O116" s="45" t="s">
        <v>99</v>
      </c>
      <c r="P116" s="214"/>
      <c r="Q116" s="214"/>
    </row>
    <row r="117" spans="1:17" ht="16.5" thickBot="1">
      <c r="A117" s="186">
        <f t="shared" si="3"/>
        <v>61</v>
      </c>
      <c r="B117" s="38" t="s">
        <v>147</v>
      </c>
      <c r="C117" s="39">
        <v>9</v>
      </c>
      <c r="D117" s="39">
        <v>5</v>
      </c>
      <c r="E117" s="40">
        <v>4</v>
      </c>
      <c r="F117" s="58" t="s">
        <v>124</v>
      </c>
      <c r="G117" s="41" t="s">
        <v>53</v>
      </c>
      <c r="H117" s="42" t="s">
        <v>127</v>
      </c>
      <c r="I117" s="43">
        <f aca="true" t="shared" si="5" ref="I117:I124">J117/30</f>
        <v>2.5</v>
      </c>
      <c r="J117" s="106">
        <v>75</v>
      </c>
      <c r="K117" s="107">
        <v>30</v>
      </c>
      <c r="L117" s="42">
        <v>0</v>
      </c>
      <c r="M117" s="42">
        <v>0</v>
      </c>
      <c r="N117" s="42" t="s">
        <v>56</v>
      </c>
      <c r="O117" s="45" t="s">
        <v>99</v>
      </c>
      <c r="P117" s="214"/>
      <c r="Q117" s="214"/>
    </row>
    <row r="118" spans="1:17" ht="16.5" thickBot="1">
      <c r="A118" s="185">
        <f t="shared" si="3"/>
        <v>62</v>
      </c>
      <c r="B118" s="38" t="s">
        <v>147</v>
      </c>
      <c r="C118" s="39">
        <v>9</v>
      </c>
      <c r="D118" s="39">
        <v>5</v>
      </c>
      <c r="E118" s="40">
        <v>5</v>
      </c>
      <c r="F118" s="58" t="s">
        <v>225</v>
      </c>
      <c r="G118" s="41" t="s">
        <v>53</v>
      </c>
      <c r="H118" s="42" t="s">
        <v>127</v>
      </c>
      <c r="I118" s="43">
        <f t="shared" si="5"/>
        <v>2.5</v>
      </c>
      <c r="J118" s="106">
        <v>75</v>
      </c>
      <c r="K118" s="107">
        <v>30</v>
      </c>
      <c r="L118" s="42">
        <v>0</v>
      </c>
      <c r="M118" s="42">
        <v>0</v>
      </c>
      <c r="N118" s="42" t="s">
        <v>56</v>
      </c>
      <c r="O118" s="45" t="s">
        <v>99</v>
      </c>
      <c r="P118" s="214"/>
      <c r="Q118" s="214"/>
    </row>
    <row r="119" spans="1:17" ht="16.5" thickBot="1">
      <c r="A119" s="185">
        <f t="shared" si="3"/>
        <v>63</v>
      </c>
      <c r="B119" s="38" t="s">
        <v>147</v>
      </c>
      <c r="C119" s="39">
        <v>9</v>
      </c>
      <c r="D119" s="39">
        <v>5</v>
      </c>
      <c r="E119" s="40">
        <v>6</v>
      </c>
      <c r="F119" s="58" t="s">
        <v>123</v>
      </c>
      <c r="G119" s="41" t="s">
        <v>53</v>
      </c>
      <c r="H119" s="42" t="s">
        <v>127</v>
      </c>
      <c r="I119" s="43">
        <f t="shared" si="5"/>
        <v>2.5</v>
      </c>
      <c r="J119" s="106">
        <v>75</v>
      </c>
      <c r="K119" s="107">
        <v>30</v>
      </c>
      <c r="L119" s="42">
        <v>0</v>
      </c>
      <c r="M119" s="42">
        <v>0</v>
      </c>
      <c r="N119" s="42" t="s">
        <v>56</v>
      </c>
      <c r="O119" s="45" t="s">
        <v>99</v>
      </c>
      <c r="P119" s="214"/>
      <c r="Q119" s="214"/>
    </row>
    <row r="120" spans="1:17" ht="16.5" thickBot="1">
      <c r="A120" s="259">
        <f t="shared" si="3"/>
        <v>64</v>
      </c>
      <c r="B120" s="260" t="s">
        <v>147</v>
      </c>
      <c r="C120" s="261">
        <v>9</v>
      </c>
      <c r="D120" s="261">
        <v>5</v>
      </c>
      <c r="E120" s="288">
        <v>7</v>
      </c>
      <c r="F120" s="289" t="s">
        <v>116</v>
      </c>
      <c r="G120" s="290" t="s">
        <v>53</v>
      </c>
      <c r="H120" s="266" t="s">
        <v>127</v>
      </c>
      <c r="I120" s="267">
        <f t="shared" si="5"/>
        <v>2.5</v>
      </c>
      <c r="J120" s="295">
        <v>75</v>
      </c>
      <c r="K120" s="296">
        <v>30</v>
      </c>
      <c r="L120" s="266">
        <v>0</v>
      </c>
      <c r="M120" s="266">
        <v>0</v>
      </c>
      <c r="N120" s="266" t="s">
        <v>56</v>
      </c>
      <c r="O120" s="269" t="s">
        <v>99</v>
      </c>
      <c r="P120" s="214"/>
      <c r="Q120" s="214"/>
    </row>
    <row r="121" spans="1:17" ht="16.5" thickBot="1">
      <c r="A121" s="270">
        <f t="shared" si="3"/>
        <v>65</v>
      </c>
      <c r="B121" s="293" t="s">
        <v>147</v>
      </c>
      <c r="C121" s="279">
        <v>9</v>
      </c>
      <c r="D121" s="279">
        <v>5</v>
      </c>
      <c r="E121" s="280">
        <v>8</v>
      </c>
      <c r="F121" s="281" t="s">
        <v>140</v>
      </c>
      <c r="G121" s="282" t="s">
        <v>53</v>
      </c>
      <c r="H121" s="283" t="s">
        <v>127</v>
      </c>
      <c r="I121" s="284">
        <f t="shared" si="5"/>
        <v>2.5</v>
      </c>
      <c r="J121" s="283">
        <v>75</v>
      </c>
      <c r="K121" s="283">
        <v>30</v>
      </c>
      <c r="L121" s="283">
        <v>0</v>
      </c>
      <c r="M121" s="283">
        <v>0</v>
      </c>
      <c r="N121" s="283" t="s">
        <v>56</v>
      </c>
      <c r="O121" s="286" t="s">
        <v>99</v>
      </c>
      <c r="P121" s="214"/>
      <c r="Q121" s="214"/>
    </row>
    <row r="122" spans="1:17" ht="14.25" customHeight="1" thickBot="1">
      <c r="A122" s="210">
        <f t="shared" si="3"/>
        <v>66</v>
      </c>
      <c r="B122" s="211" t="s">
        <v>147</v>
      </c>
      <c r="C122" s="89">
        <v>9</v>
      </c>
      <c r="D122" s="89">
        <v>5</v>
      </c>
      <c r="E122" s="85">
        <v>9</v>
      </c>
      <c r="F122" s="165" t="s">
        <v>114</v>
      </c>
      <c r="G122" s="166" t="s">
        <v>53</v>
      </c>
      <c r="H122" s="81" t="s">
        <v>127</v>
      </c>
      <c r="I122" s="162">
        <f t="shared" si="5"/>
        <v>2.5</v>
      </c>
      <c r="J122" s="106">
        <v>75</v>
      </c>
      <c r="K122" s="107">
        <v>30</v>
      </c>
      <c r="L122" s="81">
        <v>0</v>
      </c>
      <c r="M122" s="81">
        <v>0</v>
      </c>
      <c r="N122" s="81" t="s">
        <v>56</v>
      </c>
      <c r="O122" s="83" t="s">
        <v>99</v>
      </c>
      <c r="P122" s="214"/>
      <c r="Q122" s="214"/>
    </row>
    <row r="123" spans="1:17" ht="15.75" customHeight="1" thickBot="1">
      <c r="A123" s="187">
        <f t="shared" si="3"/>
        <v>67</v>
      </c>
      <c r="B123" s="163" t="s">
        <v>147</v>
      </c>
      <c r="C123" s="91">
        <v>9</v>
      </c>
      <c r="D123" s="91">
        <v>6</v>
      </c>
      <c r="E123" s="87">
        <v>0</v>
      </c>
      <c r="F123" s="92" t="s">
        <v>105</v>
      </c>
      <c r="G123" s="78" t="s">
        <v>53</v>
      </c>
      <c r="H123" s="60" t="s">
        <v>127</v>
      </c>
      <c r="I123" s="158">
        <f t="shared" si="5"/>
        <v>2.5</v>
      </c>
      <c r="J123" s="158">
        <v>75</v>
      </c>
      <c r="K123" s="164">
        <v>30</v>
      </c>
      <c r="L123" s="60">
        <v>0</v>
      </c>
      <c r="M123" s="60">
        <v>0</v>
      </c>
      <c r="N123" s="60" t="s">
        <v>56</v>
      </c>
      <c r="O123" s="82" t="s">
        <v>99</v>
      </c>
      <c r="P123" s="214"/>
      <c r="Q123" s="214"/>
    </row>
    <row r="124" spans="1:17" ht="16.5" thickBot="1">
      <c r="A124" s="188">
        <v>68</v>
      </c>
      <c r="B124" s="38" t="s">
        <v>147</v>
      </c>
      <c r="C124" s="39">
        <v>9</v>
      </c>
      <c r="D124" s="39">
        <v>6</v>
      </c>
      <c r="E124" s="40">
        <v>2</v>
      </c>
      <c r="F124" s="58" t="s">
        <v>120</v>
      </c>
      <c r="G124" s="41" t="s">
        <v>53</v>
      </c>
      <c r="H124" s="42" t="s">
        <v>127</v>
      </c>
      <c r="I124" s="43">
        <f t="shared" si="5"/>
        <v>2.5</v>
      </c>
      <c r="J124" s="106">
        <v>75</v>
      </c>
      <c r="K124" s="107">
        <v>30</v>
      </c>
      <c r="L124" s="42">
        <v>0</v>
      </c>
      <c r="M124" s="42">
        <v>0</v>
      </c>
      <c r="N124" s="42" t="s">
        <v>56</v>
      </c>
      <c r="O124" s="45" t="s">
        <v>99</v>
      </c>
      <c r="P124" s="214"/>
      <c r="Q124" s="214"/>
    </row>
    <row r="125" spans="1:17" ht="16.5" thickBot="1">
      <c r="A125" s="185">
        <f>A124+1</f>
        <v>69</v>
      </c>
      <c r="B125" s="38" t="s">
        <v>147</v>
      </c>
      <c r="C125" s="39">
        <v>9</v>
      </c>
      <c r="D125" s="39">
        <v>6</v>
      </c>
      <c r="E125" s="40">
        <v>3</v>
      </c>
      <c r="F125" s="58" t="s">
        <v>121</v>
      </c>
      <c r="G125" s="41" t="s">
        <v>53</v>
      </c>
      <c r="H125" s="42" t="s">
        <v>127</v>
      </c>
      <c r="I125" s="43">
        <f>J125/30</f>
        <v>2.5</v>
      </c>
      <c r="J125" s="60">
        <v>75</v>
      </c>
      <c r="K125" s="60">
        <v>30</v>
      </c>
      <c r="L125" s="42">
        <v>0</v>
      </c>
      <c r="M125" s="42">
        <v>0</v>
      </c>
      <c r="N125" s="42" t="s">
        <v>56</v>
      </c>
      <c r="O125" s="45" t="s">
        <v>99</v>
      </c>
      <c r="P125" s="214"/>
      <c r="Q125" s="214"/>
    </row>
    <row r="126" spans="1:17" s="203" customFormat="1" ht="16.5" customHeight="1" thickBot="1">
      <c r="A126" s="188">
        <v>70</v>
      </c>
      <c r="B126" s="38" t="s">
        <v>218</v>
      </c>
      <c r="C126" s="39">
        <v>0</v>
      </c>
      <c r="D126" s="39">
        <v>0</v>
      </c>
      <c r="E126" s="40">
        <v>3</v>
      </c>
      <c r="F126" s="58" t="s">
        <v>212</v>
      </c>
      <c r="G126" s="41" t="s">
        <v>53</v>
      </c>
      <c r="H126" s="42" t="s">
        <v>127</v>
      </c>
      <c r="I126" s="43">
        <v>2.5</v>
      </c>
      <c r="J126" s="106">
        <v>75</v>
      </c>
      <c r="K126" s="106">
        <v>30</v>
      </c>
      <c r="L126" s="42">
        <v>0</v>
      </c>
      <c r="M126" s="42">
        <v>0</v>
      </c>
      <c r="N126" s="42" t="s">
        <v>56</v>
      </c>
      <c r="O126" s="45" t="s">
        <v>99</v>
      </c>
      <c r="P126" s="214"/>
      <c r="Q126" s="214"/>
    </row>
    <row r="127" spans="1:17" ht="30" customHeight="1" thickBot="1">
      <c r="A127" s="185">
        <v>71</v>
      </c>
      <c r="B127" s="38" t="s">
        <v>218</v>
      </c>
      <c r="C127" s="39">
        <v>0</v>
      </c>
      <c r="D127" s="39">
        <v>0</v>
      </c>
      <c r="E127" s="40">
        <v>4</v>
      </c>
      <c r="F127" s="58" t="s">
        <v>214</v>
      </c>
      <c r="G127" s="41" t="s">
        <v>53</v>
      </c>
      <c r="H127" s="42" t="s">
        <v>219</v>
      </c>
      <c r="I127" s="43">
        <f aca="true" t="shared" si="6" ref="I127:I136">J127/30</f>
        <v>2.5</v>
      </c>
      <c r="J127" s="106">
        <v>75</v>
      </c>
      <c r="K127" s="106">
        <v>30</v>
      </c>
      <c r="L127" s="42">
        <v>0</v>
      </c>
      <c r="M127" s="42">
        <v>0</v>
      </c>
      <c r="N127" s="42" t="s">
        <v>56</v>
      </c>
      <c r="O127" s="45" t="s">
        <v>99</v>
      </c>
      <c r="P127" s="214"/>
      <c r="Q127" s="214"/>
    </row>
    <row r="128" spans="1:17" ht="20.25" customHeight="1" thickBot="1">
      <c r="A128" s="185">
        <v>72</v>
      </c>
      <c r="B128" s="38" t="s">
        <v>218</v>
      </c>
      <c r="C128" s="39">
        <v>0</v>
      </c>
      <c r="D128" s="39">
        <v>0</v>
      </c>
      <c r="E128" s="40">
        <v>5</v>
      </c>
      <c r="F128" s="58" t="s">
        <v>215</v>
      </c>
      <c r="G128" s="41" t="s">
        <v>53</v>
      </c>
      <c r="H128" s="42" t="s">
        <v>219</v>
      </c>
      <c r="I128" s="43">
        <f>J128/30</f>
        <v>2.5</v>
      </c>
      <c r="J128" s="159">
        <v>75</v>
      </c>
      <c r="K128" s="159">
        <v>30</v>
      </c>
      <c r="L128" s="42">
        <v>0</v>
      </c>
      <c r="M128" s="42">
        <v>0</v>
      </c>
      <c r="N128" s="42" t="s">
        <v>56</v>
      </c>
      <c r="O128" s="45" t="s">
        <v>99</v>
      </c>
      <c r="P128" s="214"/>
      <c r="Q128" s="214"/>
    </row>
    <row r="129" spans="1:17" s="203" customFormat="1" ht="16.5" thickBot="1">
      <c r="A129" s="188">
        <v>73</v>
      </c>
      <c r="B129" s="38" t="s">
        <v>218</v>
      </c>
      <c r="C129" s="39">
        <v>0</v>
      </c>
      <c r="D129" s="39">
        <v>0</v>
      </c>
      <c r="E129" s="40">
        <v>2</v>
      </c>
      <c r="F129" s="58" t="s">
        <v>211</v>
      </c>
      <c r="G129" s="41" t="s">
        <v>53</v>
      </c>
      <c r="H129" s="42" t="s">
        <v>219</v>
      </c>
      <c r="I129" s="43">
        <v>2.5</v>
      </c>
      <c r="J129" s="106">
        <v>75</v>
      </c>
      <c r="K129" s="106">
        <v>30</v>
      </c>
      <c r="L129" s="42">
        <v>0</v>
      </c>
      <c r="M129" s="42">
        <v>0</v>
      </c>
      <c r="N129" s="42" t="s">
        <v>56</v>
      </c>
      <c r="O129" s="45" t="s">
        <v>99</v>
      </c>
      <c r="P129" s="214"/>
      <c r="Q129" s="214"/>
    </row>
    <row r="130" spans="1:17" ht="32.25" customHeight="1" thickBot="1">
      <c r="A130" s="185">
        <v>74</v>
      </c>
      <c r="B130" s="38" t="s">
        <v>218</v>
      </c>
      <c r="C130" s="39">
        <v>0</v>
      </c>
      <c r="D130" s="39">
        <v>0</v>
      </c>
      <c r="E130" s="40">
        <v>6</v>
      </c>
      <c r="F130" s="58" t="s">
        <v>216</v>
      </c>
      <c r="G130" s="41" t="s">
        <v>53</v>
      </c>
      <c r="H130" s="42" t="s">
        <v>219</v>
      </c>
      <c r="I130" s="43">
        <f t="shared" si="6"/>
        <v>2.5</v>
      </c>
      <c r="J130" s="60">
        <v>75</v>
      </c>
      <c r="K130" s="60">
        <v>30</v>
      </c>
      <c r="L130" s="42">
        <v>0</v>
      </c>
      <c r="M130" s="42">
        <v>0</v>
      </c>
      <c r="N130" s="42" t="s">
        <v>56</v>
      </c>
      <c r="O130" s="45" t="s">
        <v>99</v>
      </c>
      <c r="P130" s="214"/>
      <c r="Q130" s="214"/>
    </row>
    <row r="131" spans="1:17" ht="16.5" thickBot="1">
      <c r="A131" s="186">
        <v>75</v>
      </c>
      <c r="B131" s="38" t="s">
        <v>147</v>
      </c>
      <c r="C131" s="39">
        <v>9</v>
      </c>
      <c r="D131" s="39">
        <v>6</v>
      </c>
      <c r="E131" s="40">
        <v>4</v>
      </c>
      <c r="F131" s="58" t="s">
        <v>122</v>
      </c>
      <c r="G131" s="41" t="s">
        <v>53</v>
      </c>
      <c r="H131" s="42" t="s">
        <v>119</v>
      </c>
      <c r="I131" s="43">
        <f t="shared" si="6"/>
        <v>2.5</v>
      </c>
      <c r="J131" s="106">
        <v>75</v>
      </c>
      <c r="K131" s="107">
        <v>30</v>
      </c>
      <c r="L131" s="42">
        <v>0</v>
      </c>
      <c r="M131" s="42">
        <v>0</v>
      </c>
      <c r="N131" s="42" t="s">
        <v>56</v>
      </c>
      <c r="O131" s="45" t="s">
        <v>99</v>
      </c>
      <c r="P131" s="214"/>
      <c r="Q131" s="214"/>
    </row>
    <row r="132" spans="1:17" ht="16.5" thickBot="1">
      <c r="A132" s="185">
        <v>76</v>
      </c>
      <c r="B132" s="38" t="s">
        <v>147</v>
      </c>
      <c r="C132" s="39">
        <v>9</v>
      </c>
      <c r="D132" s="39">
        <v>6</v>
      </c>
      <c r="E132" s="40">
        <v>5</v>
      </c>
      <c r="F132" s="58" t="s">
        <v>139</v>
      </c>
      <c r="G132" s="41" t="s">
        <v>53</v>
      </c>
      <c r="H132" s="42" t="s">
        <v>119</v>
      </c>
      <c r="I132" s="43">
        <f t="shared" si="6"/>
        <v>2.5</v>
      </c>
      <c r="J132" s="106">
        <v>75</v>
      </c>
      <c r="K132" s="107">
        <v>30</v>
      </c>
      <c r="L132" s="42">
        <v>0</v>
      </c>
      <c r="M132" s="42">
        <v>0</v>
      </c>
      <c r="N132" s="42" t="s">
        <v>56</v>
      </c>
      <c r="O132" s="45" t="s">
        <v>99</v>
      </c>
      <c r="P132" s="214"/>
      <c r="Q132" s="214"/>
    </row>
    <row r="133" spans="1:17" ht="16.5" thickBot="1">
      <c r="A133" s="186">
        <f>A132+1</f>
        <v>77</v>
      </c>
      <c r="B133" s="38" t="s">
        <v>147</v>
      </c>
      <c r="C133" s="39">
        <v>9</v>
      </c>
      <c r="D133" s="39">
        <v>6</v>
      </c>
      <c r="E133" s="40">
        <v>6</v>
      </c>
      <c r="F133" s="58" t="s">
        <v>150</v>
      </c>
      <c r="G133" s="79" t="s">
        <v>53</v>
      </c>
      <c r="H133" s="42" t="s">
        <v>119</v>
      </c>
      <c r="I133" s="36">
        <f t="shared" si="6"/>
        <v>2.5</v>
      </c>
      <c r="J133" s="106">
        <v>75</v>
      </c>
      <c r="K133" s="107">
        <v>30</v>
      </c>
      <c r="L133" s="81">
        <v>0</v>
      </c>
      <c r="M133" s="81">
        <v>0</v>
      </c>
      <c r="N133" s="80" t="s">
        <v>56</v>
      </c>
      <c r="O133" s="83" t="s">
        <v>99</v>
      </c>
      <c r="P133" s="214"/>
      <c r="Q133" s="214"/>
    </row>
    <row r="134" spans="1:17" ht="16.5" thickBot="1">
      <c r="A134" s="188">
        <f>A133+1</f>
        <v>78</v>
      </c>
      <c r="B134" s="38" t="s">
        <v>147</v>
      </c>
      <c r="C134" s="39">
        <v>9</v>
      </c>
      <c r="D134" s="39">
        <v>1</v>
      </c>
      <c r="E134" s="40">
        <v>3</v>
      </c>
      <c r="F134" s="58" t="s">
        <v>184</v>
      </c>
      <c r="G134" s="78" t="s">
        <v>53</v>
      </c>
      <c r="H134" s="42" t="s">
        <v>119</v>
      </c>
      <c r="I134" s="43">
        <f t="shared" si="6"/>
        <v>2.5</v>
      </c>
      <c r="J134" s="106">
        <v>75</v>
      </c>
      <c r="K134" s="107">
        <v>30</v>
      </c>
      <c r="L134" s="60">
        <v>0</v>
      </c>
      <c r="M134" s="60">
        <v>0</v>
      </c>
      <c r="N134" s="60" t="s">
        <v>56</v>
      </c>
      <c r="O134" s="82" t="s">
        <v>99</v>
      </c>
      <c r="P134" s="214"/>
      <c r="Q134" s="214"/>
    </row>
    <row r="135" spans="1:17" ht="16.5" thickBot="1">
      <c r="A135" s="188">
        <f>A134+1</f>
        <v>79</v>
      </c>
      <c r="B135" s="88" t="s">
        <v>147</v>
      </c>
      <c r="C135" s="89">
        <v>9</v>
      </c>
      <c r="D135" s="89">
        <v>6</v>
      </c>
      <c r="E135" s="85">
        <v>8</v>
      </c>
      <c r="F135" s="96" t="s">
        <v>135</v>
      </c>
      <c r="G135" s="166" t="s">
        <v>53</v>
      </c>
      <c r="H135" s="81" t="s">
        <v>119</v>
      </c>
      <c r="I135" s="162">
        <f t="shared" si="6"/>
        <v>2.5</v>
      </c>
      <c r="J135" s="106">
        <v>75</v>
      </c>
      <c r="K135" s="107">
        <v>30</v>
      </c>
      <c r="L135" s="81">
        <v>0</v>
      </c>
      <c r="M135" s="81">
        <v>0</v>
      </c>
      <c r="N135" s="81" t="s">
        <v>56</v>
      </c>
      <c r="O135" s="83" t="s">
        <v>99</v>
      </c>
      <c r="P135" s="214"/>
      <c r="Q135" s="214"/>
    </row>
    <row r="136" spans="1:17" ht="16.5" thickBot="1">
      <c r="A136" s="189">
        <f>A135+1</f>
        <v>80</v>
      </c>
      <c r="B136" s="115" t="s">
        <v>147</v>
      </c>
      <c r="C136" s="116">
        <v>9</v>
      </c>
      <c r="D136" s="116">
        <v>7</v>
      </c>
      <c r="E136" s="183">
        <v>3</v>
      </c>
      <c r="F136" s="202" t="s">
        <v>199</v>
      </c>
      <c r="G136" s="108" t="s">
        <v>53</v>
      </c>
      <c r="H136" s="72" t="s">
        <v>119</v>
      </c>
      <c r="I136" s="184">
        <f t="shared" si="6"/>
        <v>2.5</v>
      </c>
      <c r="J136" s="184">
        <v>75</v>
      </c>
      <c r="K136" s="72">
        <v>30</v>
      </c>
      <c r="L136" s="72">
        <v>0</v>
      </c>
      <c r="M136" s="72">
        <v>0</v>
      </c>
      <c r="N136" s="72" t="s">
        <v>56</v>
      </c>
      <c r="O136" s="105" t="s">
        <v>99</v>
      </c>
      <c r="P136" s="214"/>
      <c r="Q136" s="214"/>
    </row>
    <row r="137" spans="1:17" ht="15.75" thickBot="1">
      <c r="A137" s="123" t="s">
        <v>230</v>
      </c>
      <c r="B137" s="214"/>
      <c r="C137" s="214"/>
      <c r="D137" s="214"/>
      <c r="E137" s="214"/>
      <c r="F137" s="214"/>
      <c r="G137" s="216"/>
      <c r="H137" s="213"/>
      <c r="I137" s="223"/>
      <c r="J137" s="213"/>
      <c r="K137" s="213"/>
      <c r="L137" s="214"/>
      <c r="M137" s="214"/>
      <c r="N137" s="214"/>
      <c r="O137" s="214"/>
      <c r="P137" s="222"/>
      <c r="Q137" s="214"/>
    </row>
    <row r="138" spans="1:17" ht="16.5" thickBot="1">
      <c r="A138" s="224">
        <v>1</v>
      </c>
      <c r="B138" s="112" t="s">
        <v>153</v>
      </c>
      <c r="C138" s="111">
        <v>1</v>
      </c>
      <c r="D138" s="111">
        <v>0</v>
      </c>
      <c r="E138" s="17">
        <v>1</v>
      </c>
      <c r="F138" s="62" t="s">
        <v>152</v>
      </c>
      <c r="G138" s="117" t="s">
        <v>153</v>
      </c>
      <c r="H138" s="101" t="s">
        <v>157</v>
      </c>
      <c r="I138" s="102">
        <f>J138/30</f>
        <v>5</v>
      </c>
      <c r="J138" s="102">
        <v>150</v>
      </c>
      <c r="K138" s="102">
        <v>0</v>
      </c>
      <c r="L138" s="102">
        <v>0</v>
      </c>
      <c r="M138" s="102">
        <v>60</v>
      </c>
      <c r="N138" s="102" t="s">
        <v>159</v>
      </c>
      <c r="O138" s="103" t="s">
        <v>99</v>
      </c>
      <c r="P138" s="214"/>
      <c r="Q138" s="214"/>
    </row>
    <row r="139" spans="1:17" ht="16.5" thickBot="1">
      <c r="A139" s="24">
        <v>2</v>
      </c>
      <c r="B139" s="113" t="s">
        <v>153</v>
      </c>
      <c r="C139" s="114">
        <v>1</v>
      </c>
      <c r="D139" s="114">
        <v>0</v>
      </c>
      <c r="E139" s="35">
        <v>2</v>
      </c>
      <c r="F139" s="63" t="s">
        <v>154</v>
      </c>
      <c r="G139" s="119" t="s">
        <v>153</v>
      </c>
      <c r="H139" s="100" t="s">
        <v>156</v>
      </c>
      <c r="I139" s="36">
        <f>J139/30</f>
        <v>10</v>
      </c>
      <c r="J139" s="36">
        <v>300</v>
      </c>
      <c r="K139" s="106">
        <v>0</v>
      </c>
      <c r="L139" s="107">
        <v>0</v>
      </c>
      <c r="M139" s="36">
        <v>120</v>
      </c>
      <c r="N139" s="36" t="s">
        <v>158</v>
      </c>
      <c r="O139" s="104" t="s">
        <v>99</v>
      </c>
      <c r="P139" s="214"/>
      <c r="Q139" s="214"/>
    </row>
    <row r="140" spans="1:17" ht="16.5" thickBot="1">
      <c r="A140" s="24">
        <v>3</v>
      </c>
      <c r="B140" s="113" t="s">
        <v>153</v>
      </c>
      <c r="C140" s="114">
        <v>1</v>
      </c>
      <c r="D140" s="114">
        <v>0</v>
      </c>
      <c r="E140" s="35">
        <v>3</v>
      </c>
      <c r="F140" s="63" t="s">
        <v>161</v>
      </c>
      <c r="G140" s="120" t="s">
        <v>153</v>
      </c>
      <c r="H140" s="80" t="s">
        <v>157</v>
      </c>
      <c r="I140" s="36">
        <f>J140/30</f>
        <v>5</v>
      </c>
      <c r="J140" s="36">
        <v>150</v>
      </c>
      <c r="K140" s="106">
        <v>0</v>
      </c>
      <c r="L140" s="107">
        <v>0</v>
      </c>
      <c r="M140" s="36">
        <v>60</v>
      </c>
      <c r="N140" s="36" t="s">
        <v>159</v>
      </c>
      <c r="O140" s="104" t="s">
        <v>99</v>
      </c>
      <c r="P140" s="214"/>
      <c r="Q140" s="214"/>
    </row>
    <row r="141" spans="1:17" ht="16.5" thickBot="1">
      <c r="A141" s="37">
        <v>4</v>
      </c>
      <c r="B141" s="163" t="s">
        <v>153</v>
      </c>
      <c r="C141" s="91">
        <v>2</v>
      </c>
      <c r="D141" s="91">
        <v>0</v>
      </c>
      <c r="E141" s="87">
        <v>1</v>
      </c>
      <c r="F141" s="92" t="s">
        <v>235</v>
      </c>
      <c r="G141" s="120" t="s">
        <v>153</v>
      </c>
      <c r="H141" s="60" t="s">
        <v>231</v>
      </c>
      <c r="I141" s="60">
        <v>4</v>
      </c>
      <c r="J141" s="60">
        <v>120</v>
      </c>
      <c r="K141" s="60">
        <v>0</v>
      </c>
      <c r="L141" s="60">
        <v>0</v>
      </c>
      <c r="M141" s="60">
        <v>60</v>
      </c>
      <c r="N141" s="60" t="s">
        <v>159</v>
      </c>
      <c r="O141" s="82" t="s">
        <v>99</v>
      </c>
      <c r="P141" s="214"/>
      <c r="Q141" s="214"/>
    </row>
    <row r="142" spans="1:17" ht="16.5" thickBot="1">
      <c r="A142" s="69">
        <v>5</v>
      </c>
      <c r="B142" s="115" t="s">
        <v>153</v>
      </c>
      <c r="C142" s="116">
        <v>1</v>
      </c>
      <c r="D142" s="116">
        <v>0</v>
      </c>
      <c r="E142" s="70">
        <v>4</v>
      </c>
      <c r="F142" s="71" t="s">
        <v>155</v>
      </c>
      <c r="G142" s="118" t="s">
        <v>153</v>
      </c>
      <c r="H142" s="108" t="s">
        <v>156</v>
      </c>
      <c r="I142" s="72">
        <f>J142/30</f>
        <v>10</v>
      </c>
      <c r="J142" s="23">
        <v>300</v>
      </c>
      <c r="K142" s="72">
        <v>0</v>
      </c>
      <c r="L142" s="72">
        <v>0</v>
      </c>
      <c r="M142" s="23">
        <v>120</v>
      </c>
      <c r="N142" s="23" t="s">
        <v>158</v>
      </c>
      <c r="O142" s="105" t="s">
        <v>99</v>
      </c>
      <c r="P142" s="214"/>
      <c r="Q142" s="214"/>
    </row>
    <row r="143" spans="1:17" ht="33.75" customHeight="1" thickBot="1">
      <c r="A143" s="375" t="s">
        <v>236</v>
      </c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214"/>
      <c r="Q143" s="214"/>
    </row>
    <row r="144" spans="1:17" s="9" customFormat="1" ht="15.75" thickBot="1">
      <c r="A144" s="372" t="s">
        <v>45</v>
      </c>
      <c r="B144" s="373"/>
      <c r="C144" s="373"/>
      <c r="D144" s="373"/>
      <c r="E144" s="373"/>
      <c r="F144" s="373"/>
      <c r="G144" s="373"/>
      <c r="H144" s="373"/>
      <c r="I144" s="373"/>
      <c r="J144" s="373"/>
      <c r="K144" s="373"/>
      <c r="L144" s="374"/>
      <c r="M144" s="225"/>
      <c r="N144" s="225"/>
      <c r="O144" s="225"/>
      <c r="P144" s="225"/>
      <c r="Q144" s="225"/>
    </row>
    <row r="145" spans="1:17" ht="52.5" customHeight="1" thickBot="1">
      <c r="A145" s="371" t="s">
        <v>0</v>
      </c>
      <c r="B145" s="317" t="s">
        <v>19</v>
      </c>
      <c r="C145" s="318"/>
      <c r="D145" s="318"/>
      <c r="E145" s="319"/>
      <c r="F145" s="29" t="s">
        <v>11</v>
      </c>
      <c r="G145" s="297" t="s">
        <v>22</v>
      </c>
      <c r="H145" s="31" t="s">
        <v>12</v>
      </c>
      <c r="I145" s="297" t="s">
        <v>15</v>
      </c>
      <c r="J145" s="31" t="s">
        <v>13</v>
      </c>
      <c r="K145" s="31" t="s">
        <v>14</v>
      </c>
      <c r="L145" s="297" t="s">
        <v>20</v>
      </c>
      <c r="M145" s="220"/>
      <c r="N145" s="10"/>
      <c r="O145" s="11"/>
      <c r="P145" s="12"/>
      <c r="Q145" s="12"/>
    </row>
    <row r="146" spans="1:17" ht="16.5" thickBot="1">
      <c r="A146" s="226">
        <v>1</v>
      </c>
      <c r="B146" s="61" t="s">
        <v>147</v>
      </c>
      <c r="C146" s="64">
        <v>8</v>
      </c>
      <c r="D146" s="64">
        <v>8</v>
      </c>
      <c r="E146" s="65">
        <v>8</v>
      </c>
      <c r="F146" s="99" t="s">
        <v>145</v>
      </c>
      <c r="G146" s="41" t="s">
        <v>50</v>
      </c>
      <c r="H146" s="14" t="s">
        <v>146</v>
      </c>
      <c r="I146" s="59">
        <v>8</v>
      </c>
      <c r="J146" s="59">
        <v>16</v>
      </c>
      <c r="K146" s="59">
        <v>120</v>
      </c>
      <c r="L146" s="76" t="s">
        <v>99</v>
      </c>
      <c r="M146" s="327"/>
      <c r="N146" s="328"/>
      <c r="O146" s="227"/>
      <c r="P146" s="214"/>
      <c r="Q146" s="214"/>
    </row>
    <row r="147" spans="1:17" ht="16.5" customHeight="1" thickBot="1">
      <c r="A147" s="37">
        <v>2</v>
      </c>
      <c r="B147" s="38" t="s">
        <v>97</v>
      </c>
      <c r="C147" s="39">
        <v>8</v>
      </c>
      <c r="D147" s="39">
        <v>0</v>
      </c>
      <c r="E147" s="40">
        <v>1</v>
      </c>
      <c r="F147" s="58" t="s">
        <v>96</v>
      </c>
      <c r="G147" s="41" t="s">
        <v>50</v>
      </c>
      <c r="H147" s="42" t="s">
        <v>127</v>
      </c>
      <c r="I147" s="43">
        <v>2</v>
      </c>
      <c r="J147" s="42">
        <v>15</v>
      </c>
      <c r="K147" s="42">
        <v>60</v>
      </c>
      <c r="L147" s="77" t="s">
        <v>99</v>
      </c>
      <c r="M147" s="325"/>
      <c r="N147" s="326"/>
      <c r="O147" s="326"/>
      <c r="P147" s="326"/>
      <c r="Q147" s="326"/>
    </row>
    <row r="148" spans="1:17" ht="16.5" thickBot="1">
      <c r="A148" s="185">
        <v>3</v>
      </c>
      <c r="B148" s="38" t="s">
        <v>97</v>
      </c>
      <c r="C148" s="39">
        <v>4</v>
      </c>
      <c r="D148" s="39">
        <v>0</v>
      </c>
      <c r="E148" s="40">
        <v>7</v>
      </c>
      <c r="F148" s="58" t="s">
        <v>224</v>
      </c>
      <c r="G148" s="41" t="s">
        <v>50</v>
      </c>
      <c r="H148" s="42" t="s">
        <v>127</v>
      </c>
      <c r="I148" s="43">
        <v>1.5</v>
      </c>
      <c r="J148" s="42">
        <v>15</v>
      </c>
      <c r="K148" s="42">
        <v>30</v>
      </c>
      <c r="L148" s="77" t="s">
        <v>99</v>
      </c>
      <c r="M148" s="75"/>
      <c r="N148" s="208"/>
      <c r="O148" s="209"/>
      <c r="P148" s="220"/>
      <c r="Q148" s="214"/>
    </row>
    <row r="149" spans="1:17" ht="16.5" thickBot="1">
      <c r="A149" s="69">
        <v>4</v>
      </c>
      <c r="B149" s="73" t="s">
        <v>97</v>
      </c>
      <c r="C149" s="74">
        <v>8</v>
      </c>
      <c r="D149" s="74">
        <v>0</v>
      </c>
      <c r="E149" s="70">
        <v>2</v>
      </c>
      <c r="F149" s="67" t="s">
        <v>207</v>
      </c>
      <c r="G149" s="22" t="s">
        <v>50</v>
      </c>
      <c r="H149" s="23" t="s">
        <v>119</v>
      </c>
      <c r="I149" s="68">
        <v>3</v>
      </c>
      <c r="J149" s="23">
        <v>15</v>
      </c>
      <c r="K149" s="23">
        <v>90</v>
      </c>
      <c r="L149" s="23" t="s">
        <v>99</v>
      </c>
      <c r="M149" s="75"/>
      <c r="N149" s="214"/>
      <c r="O149" s="214"/>
      <c r="P149" s="214"/>
      <c r="Q149" s="214"/>
    </row>
    <row r="150" spans="1:17" ht="16.5" thickBot="1">
      <c r="A150" s="13" t="s">
        <v>23</v>
      </c>
      <c r="B150" s="214"/>
      <c r="C150" s="214"/>
      <c r="D150" s="214"/>
      <c r="E150" s="214"/>
      <c r="F150" s="214"/>
      <c r="G150" s="216"/>
      <c r="H150" s="213"/>
      <c r="I150" s="213"/>
      <c r="J150" s="213"/>
      <c r="K150" s="213"/>
      <c r="L150" s="214"/>
      <c r="M150" s="214"/>
      <c r="N150" s="214"/>
      <c r="O150" s="214"/>
      <c r="P150" s="214"/>
      <c r="Q150" s="214"/>
    </row>
    <row r="151" spans="1:17" ht="44.25" customHeight="1" thickBot="1">
      <c r="A151" s="298" t="s">
        <v>16</v>
      </c>
      <c r="B151" s="299"/>
      <c r="C151" s="299"/>
      <c r="D151" s="299"/>
      <c r="E151" s="299"/>
      <c r="F151" s="299"/>
      <c r="G151" s="300"/>
      <c r="H151" s="32" t="s">
        <v>15</v>
      </c>
      <c r="I151" s="306" t="s">
        <v>17</v>
      </c>
      <c r="J151" s="307"/>
      <c r="K151" s="306" t="s">
        <v>18</v>
      </c>
      <c r="L151" s="335"/>
      <c r="M151" s="214"/>
      <c r="N151" s="214"/>
      <c r="O151" s="214"/>
      <c r="P151" s="214"/>
      <c r="Q151" s="214"/>
    </row>
    <row r="152" spans="1:17" ht="18" customHeight="1" thickBot="1">
      <c r="A152" s="330" t="s">
        <v>172</v>
      </c>
      <c r="B152" s="331"/>
      <c r="C152" s="331"/>
      <c r="D152" s="331"/>
      <c r="E152" s="331"/>
      <c r="F152" s="331"/>
      <c r="G152" s="332"/>
      <c r="H152" s="224">
        <v>10</v>
      </c>
      <c r="I152" s="333" t="s">
        <v>229</v>
      </c>
      <c r="J152" s="336"/>
      <c r="K152" s="333" t="s">
        <v>233</v>
      </c>
      <c r="L152" s="334"/>
      <c r="M152" s="214"/>
      <c r="N152" s="214"/>
      <c r="O152" s="214"/>
      <c r="P152" s="214"/>
      <c r="Q152" s="214"/>
    </row>
    <row r="153" spans="1:17" ht="29.25" customHeight="1" thickBot="1">
      <c r="A153" s="320" t="s">
        <v>237</v>
      </c>
      <c r="B153" s="321"/>
      <c r="C153" s="321"/>
      <c r="D153" s="321"/>
      <c r="E153" s="321"/>
      <c r="F153" s="321"/>
      <c r="G153" s="322"/>
      <c r="H153" s="228"/>
      <c r="I153" s="323"/>
      <c r="J153" s="324"/>
      <c r="K153" s="323" t="s">
        <v>234</v>
      </c>
      <c r="L153" s="329"/>
      <c r="M153" s="214"/>
      <c r="N153" s="214"/>
      <c r="O153" s="214"/>
      <c r="P153" s="214"/>
      <c r="Q153" s="214"/>
    </row>
    <row r="154" spans="1:11" s="155" customFormat="1" ht="15">
      <c r="A154" s="25" t="s">
        <v>220</v>
      </c>
      <c r="G154" s="156"/>
      <c r="H154" s="157"/>
      <c r="I154" s="157"/>
      <c r="J154" s="157"/>
      <c r="K154" s="157"/>
    </row>
    <row r="155" spans="1:17" ht="15">
      <c r="A155" s="25" t="s">
        <v>221</v>
      </c>
      <c r="B155" s="25"/>
      <c r="C155" s="25"/>
      <c r="D155" s="25"/>
      <c r="E155" s="25"/>
      <c r="F155" s="25"/>
      <c r="G155" s="216"/>
      <c r="H155" s="213"/>
      <c r="I155" s="213"/>
      <c r="J155" s="213"/>
      <c r="K155" s="213"/>
      <c r="L155" s="214"/>
      <c r="M155" s="214"/>
      <c r="N155" s="214"/>
      <c r="O155" s="214"/>
      <c r="P155" s="214"/>
      <c r="Q155" s="214"/>
    </row>
    <row r="156" spans="1:17" ht="15">
      <c r="A156" s="214"/>
      <c r="B156" s="214"/>
      <c r="C156" s="214"/>
      <c r="D156" s="214"/>
      <c r="E156" s="214"/>
      <c r="F156" s="25" t="s">
        <v>28</v>
      </c>
      <c r="G156" s="216"/>
      <c r="H156" s="213"/>
      <c r="I156" s="213"/>
      <c r="J156" s="213"/>
      <c r="K156" s="213"/>
      <c r="L156" s="220"/>
      <c r="M156" s="214"/>
      <c r="N156" s="214"/>
      <c r="O156" s="214"/>
      <c r="P156" s="214"/>
      <c r="Q156" s="214"/>
    </row>
  </sheetData>
  <sheetProtection deleteColumns="0" deleteRows="0"/>
  <mergeCells count="26">
    <mergeCell ref="F1:O1"/>
    <mergeCell ref="A2:E2"/>
    <mergeCell ref="F2:O2"/>
    <mergeCell ref="O3:O4"/>
    <mergeCell ref="F3:F4"/>
    <mergeCell ref="H3:H4"/>
    <mergeCell ref="A153:G153"/>
    <mergeCell ref="I153:J153"/>
    <mergeCell ref="M147:Q147"/>
    <mergeCell ref="M146:N146"/>
    <mergeCell ref="K153:L153"/>
    <mergeCell ref="B145:E145"/>
    <mergeCell ref="A152:G152"/>
    <mergeCell ref="K152:L152"/>
    <mergeCell ref="K151:L151"/>
    <mergeCell ref="I152:J152"/>
    <mergeCell ref="A151:G151"/>
    <mergeCell ref="N3:N4"/>
    <mergeCell ref="G3:G4"/>
    <mergeCell ref="A3:A4"/>
    <mergeCell ref="I151:J151"/>
    <mergeCell ref="B5:E5"/>
    <mergeCell ref="J3:M3"/>
    <mergeCell ref="I3:I4"/>
    <mergeCell ref="B3:E4"/>
    <mergeCell ref="A143:O143"/>
  </mergeCells>
  <printOptions/>
  <pageMargins left="0.25" right="0.25" top="0.75" bottom="0.75" header="0.3" footer="0.3"/>
  <pageSetup fitToHeight="0" fitToWidth="1" horizontalDpi="600" verticalDpi="600" orientation="landscape" paperSize="9" scale="93" r:id="rId1"/>
  <headerFooter alignWithMargins="0">
    <oddFooter>&amp;L&amp;"Monotype Corsiva,Regular"&amp;12По решение на ФС съотношението аудиторна / извънаудиторна заетост  на студентите е 1:1,5&amp;C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zoomScalePageLayoutView="120" workbookViewId="0" topLeftCell="A1">
      <selection activeCell="L21" sqref="L21"/>
    </sheetView>
  </sheetViews>
  <sheetFormatPr defaultColWidth="9.140625" defaultRowHeight="12.75"/>
  <cols>
    <col min="1" max="1" width="15.140625" style="214" customWidth="1"/>
    <col min="2" max="2" width="4.7109375" style="214" customWidth="1"/>
    <col min="3" max="3" width="7.7109375" style="214" customWidth="1"/>
    <col min="4" max="5" width="4.7109375" style="214" customWidth="1"/>
    <col min="6" max="6" width="3.421875" style="214" customWidth="1"/>
    <col min="7" max="8" width="4.7109375" style="214" customWidth="1"/>
    <col min="9" max="9" width="7.57421875" style="214" customWidth="1"/>
    <col min="10" max="10" width="3.140625" style="214" customWidth="1"/>
    <col min="11" max="11" width="4.7109375" style="214" customWidth="1"/>
    <col min="12" max="12" width="3.421875" style="214" customWidth="1"/>
    <col min="13" max="13" width="5.140625" style="214" customWidth="1"/>
    <col min="14" max="14" width="4.7109375" style="214" customWidth="1"/>
    <col min="15" max="15" width="5.28125" style="214" customWidth="1"/>
    <col min="16" max="16" width="3.140625" style="214" customWidth="1"/>
    <col min="17" max="17" width="4.7109375" style="214" customWidth="1"/>
    <col min="18" max="18" width="5.8515625" style="214" customWidth="1"/>
    <col min="19" max="19" width="3.140625" style="214" customWidth="1"/>
    <col min="20" max="20" width="4.7109375" style="214" customWidth="1"/>
    <col min="21" max="21" width="6.28125" style="214" customWidth="1"/>
    <col min="22" max="22" width="5.140625" style="214" customWidth="1"/>
    <col min="23" max="23" width="4.7109375" style="214" customWidth="1"/>
    <col min="24" max="24" width="6.00390625" style="214" customWidth="1"/>
    <col min="25" max="25" width="4.28125" style="214" customWidth="1"/>
    <col min="26" max="26" width="8.7109375" style="214" customWidth="1"/>
    <col min="27" max="27" width="8.28125" style="214" customWidth="1"/>
    <col min="28" max="28" width="4.8515625" style="214" customWidth="1"/>
    <col min="29" max="16384" width="9.140625" style="214" customWidth="1"/>
  </cols>
  <sheetData>
    <row r="1" spans="1:28" ht="15">
      <c r="A1" s="357" t="s">
        <v>43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</row>
    <row r="2" spans="1:28" ht="15.75">
      <c r="A2" s="358" t="s">
        <v>41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</row>
    <row r="3" spans="1:28" ht="12.75">
      <c r="A3" s="337" t="s">
        <v>174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</row>
    <row r="4" spans="1:28" ht="13.5" thickBot="1">
      <c r="A4" s="353" t="s">
        <v>175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</row>
    <row r="5" spans="1:28" ht="15.75" thickBot="1">
      <c r="A5" s="346" t="s">
        <v>46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8"/>
    </row>
    <row r="6" spans="1:28" ht="15.75" customHeight="1" thickBot="1">
      <c r="A6" s="364" t="s">
        <v>25</v>
      </c>
      <c r="B6" s="349" t="s">
        <v>170</v>
      </c>
      <c r="C6" s="350"/>
      <c r="D6" s="351"/>
      <c r="E6" s="341" t="s">
        <v>29</v>
      </c>
      <c r="F6" s="342"/>
      <c r="G6" s="343"/>
      <c r="H6" s="341" t="s">
        <v>30</v>
      </c>
      <c r="I6" s="355"/>
      <c r="J6" s="356"/>
      <c r="K6" s="341" t="s">
        <v>31</v>
      </c>
      <c r="L6" s="342"/>
      <c r="M6" s="343"/>
      <c r="N6" s="341" t="s">
        <v>32</v>
      </c>
      <c r="O6" s="342"/>
      <c r="P6" s="343"/>
      <c r="Q6" s="341" t="s">
        <v>33</v>
      </c>
      <c r="R6" s="342"/>
      <c r="S6" s="343"/>
      <c r="T6" s="341" t="s">
        <v>34</v>
      </c>
      <c r="U6" s="342"/>
      <c r="V6" s="343"/>
      <c r="W6" s="341" t="s">
        <v>35</v>
      </c>
      <c r="X6" s="342"/>
      <c r="Y6" s="343"/>
      <c r="Z6" s="359" t="s">
        <v>26</v>
      </c>
      <c r="AA6" s="359"/>
      <c r="AB6" s="360"/>
    </row>
    <row r="7" spans="1:28" ht="92.25" customHeight="1" thickBot="1">
      <c r="A7" s="365"/>
      <c r="B7" s="249" t="s">
        <v>36</v>
      </c>
      <c r="C7" s="250" t="s">
        <v>1</v>
      </c>
      <c r="D7" s="251" t="s">
        <v>39</v>
      </c>
      <c r="E7" s="249" t="s">
        <v>36</v>
      </c>
      <c r="F7" s="250" t="s">
        <v>1</v>
      </c>
      <c r="G7" s="251" t="s">
        <v>39</v>
      </c>
      <c r="H7" s="249" t="s">
        <v>36</v>
      </c>
      <c r="I7" s="250" t="s">
        <v>1</v>
      </c>
      <c r="J7" s="251" t="s">
        <v>39</v>
      </c>
      <c r="K7" s="249" t="s">
        <v>36</v>
      </c>
      <c r="L7" s="250" t="s">
        <v>1</v>
      </c>
      <c r="M7" s="251" t="s">
        <v>39</v>
      </c>
      <c r="N7" s="249" t="s">
        <v>36</v>
      </c>
      <c r="O7" s="250" t="s">
        <v>1</v>
      </c>
      <c r="P7" s="251" t="s">
        <v>39</v>
      </c>
      <c r="Q7" s="249" t="s">
        <v>36</v>
      </c>
      <c r="R7" s="250" t="s">
        <v>1</v>
      </c>
      <c r="S7" s="251" t="s">
        <v>39</v>
      </c>
      <c r="T7" s="249" t="s">
        <v>36</v>
      </c>
      <c r="U7" s="250" t="s">
        <v>1</v>
      </c>
      <c r="V7" s="251" t="s">
        <v>39</v>
      </c>
      <c r="W7" s="249" t="s">
        <v>36</v>
      </c>
      <c r="X7" s="250" t="s">
        <v>1</v>
      </c>
      <c r="Y7" s="251" t="s">
        <v>39</v>
      </c>
      <c r="Z7" s="252" t="s">
        <v>36</v>
      </c>
      <c r="AA7" s="253" t="s">
        <v>1</v>
      </c>
      <c r="AB7" s="254" t="s">
        <v>39</v>
      </c>
    </row>
    <row r="8" spans="1:28" ht="24" customHeight="1" thickBot="1">
      <c r="A8" s="28" t="s">
        <v>4</v>
      </c>
      <c r="B8" s="125">
        <v>270</v>
      </c>
      <c r="C8" s="126">
        <f>SUM('учебен план'!I8:I13)</f>
        <v>23</v>
      </c>
      <c r="D8" s="127">
        <v>6</v>
      </c>
      <c r="E8" s="134">
        <v>225</v>
      </c>
      <c r="F8" s="132">
        <f>SUM('учебен план'!I14:I18)</f>
        <v>19</v>
      </c>
      <c r="G8" s="127">
        <v>5</v>
      </c>
      <c r="H8" s="134">
        <v>240</v>
      </c>
      <c r="I8" s="132">
        <f>SUM('учебен план'!I19:I23)</f>
        <v>20.5</v>
      </c>
      <c r="J8" s="127">
        <v>5</v>
      </c>
      <c r="K8" s="125">
        <v>240</v>
      </c>
      <c r="L8" s="126">
        <f>SUM('учебен план'!I24:I28)</f>
        <v>20</v>
      </c>
      <c r="M8" s="127">
        <v>5</v>
      </c>
      <c r="N8" s="125">
        <v>270</v>
      </c>
      <c r="O8" s="126">
        <f>SUM('учебен план'!I29:I33)</f>
        <v>23</v>
      </c>
      <c r="P8" s="127">
        <v>5</v>
      </c>
      <c r="Q8" s="125">
        <v>330</v>
      </c>
      <c r="R8" s="126">
        <f>SUM('учебен план'!I34:I40)</f>
        <v>28</v>
      </c>
      <c r="S8" s="127">
        <v>7</v>
      </c>
      <c r="T8" s="125">
        <v>315</v>
      </c>
      <c r="U8" s="126">
        <v>26.5</v>
      </c>
      <c r="V8" s="127">
        <v>7</v>
      </c>
      <c r="W8" s="125">
        <v>165</v>
      </c>
      <c r="X8" s="126">
        <v>13.5</v>
      </c>
      <c r="Y8" s="127">
        <v>6</v>
      </c>
      <c r="Z8" s="136">
        <f>SUM(W8,T8,Q8,N8,K8,H8,E8,B8)</f>
        <v>2055</v>
      </c>
      <c r="AA8" s="137">
        <f>SUM(X8,U8,R8,O8,L8,I8,F8,C8)</f>
        <v>173.5</v>
      </c>
      <c r="AB8" s="138">
        <f>SUM(Y8,V8,S8,P8,M8,J8,G8,D8)</f>
        <v>46</v>
      </c>
    </row>
    <row r="9" spans="1:32" ht="22.5" customHeight="1" thickBot="1">
      <c r="A9" s="28" t="s">
        <v>38</v>
      </c>
      <c r="B9" s="125">
        <v>90</v>
      </c>
      <c r="C9" s="126">
        <v>7.5</v>
      </c>
      <c r="D9" s="127">
        <v>3</v>
      </c>
      <c r="E9" s="135">
        <v>120</v>
      </c>
      <c r="F9" s="133">
        <v>10</v>
      </c>
      <c r="G9" s="130">
        <v>4</v>
      </c>
      <c r="H9" s="135">
        <v>90</v>
      </c>
      <c r="I9" s="133">
        <v>7.5</v>
      </c>
      <c r="J9" s="130">
        <v>3</v>
      </c>
      <c r="K9" s="128">
        <v>120</v>
      </c>
      <c r="L9" s="129">
        <v>10</v>
      </c>
      <c r="M9" s="130">
        <v>4</v>
      </c>
      <c r="N9" s="125">
        <v>60</v>
      </c>
      <c r="O9" s="126">
        <v>5</v>
      </c>
      <c r="P9" s="127">
        <v>2</v>
      </c>
      <c r="Q9" s="128">
        <v>30</v>
      </c>
      <c r="R9" s="129">
        <v>2.5</v>
      </c>
      <c r="S9" s="130">
        <v>1</v>
      </c>
      <c r="T9" s="125">
        <v>30</v>
      </c>
      <c r="U9" s="126">
        <v>2.5</v>
      </c>
      <c r="V9" s="127">
        <v>1</v>
      </c>
      <c r="W9" s="128">
        <v>60</v>
      </c>
      <c r="X9" s="129">
        <v>5</v>
      </c>
      <c r="Y9" s="130">
        <v>2</v>
      </c>
      <c r="Z9" s="139">
        <f>B9+E9+H9+K9+N9+Q9+T9+W9</f>
        <v>600</v>
      </c>
      <c r="AA9" s="137">
        <f>SUM(X9,U9,R9,O9,L9,I9,F9,C9)</f>
        <v>50</v>
      </c>
      <c r="AB9" s="140">
        <v>20</v>
      </c>
      <c r="AC9" s="255"/>
      <c r="AD9" s="256"/>
      <c r="AE9" s="256"/>
      <c r="AF9" s="256"/>
    </row>
    <row r="10" spans="1:32" ht="22.5" customHeight="1" thickBot="1">
      <c r="A10" s="144" t="s">
        <v>37</v>
      </c>
      <c r="B10" s="145">
        <v>15</v>
      </c>
      <c r="C10" s="146">
        <v>1</v>
      </c>
      <c r="D10" s="147">
        <v>1</v>
      </c>
      <c r="E10" s="148">
        <v>15</v>
      </c>
      <c r="F10" s="149">
        <v>1</v>
      </c>
      <c r="G10" s="150">
        <v>1</v>
      </c>
      <c r="H10" s="148">
        <v>15</v>
      </c>
      <c r="I10" s="149">
        <v>1</v>
      </c>
      <c r="J10" s="150">
        <v>1</v>
      </c>
      <c r="K10" s="148">
        <v>15</v>
      </c>
      <c r="L10" s="149">
        <v>1</v>
      </c>
      <c r="M10" s="151">
        <v>1</v>
      </c>
      <c r="N10" s="149">
        <v>15</v>
      </c>
      <c r="O10" s="149">
        <v>1</v>
      </c>
      <c r="P10" s="147">
        <v>1</v>
      </c>
      <c r="Q10" s="148">
        <v>15</v>
      </c>
      <c r="R10" s="149">
        <v>1</v>
      </c>
      <c r="S10" s="151">
        <v>1</v>
      </c>
      <c r="T10" s="149">
        <v>105</v>
      </c>
      <c r="U10" s="149">
        <v>4.5</v>
      </c>
      <c r="V10" s="147">
        <v>2</v>
      </c>
      <c r="W10" s="148">
        <v>105</v>
      </c>
      <c r="X10" s="149">
        <v>4</v>
      </c>
      <c r="Y10" s="150">
        <v>2</v>
      </c>
      <c r="Z10" s="153">
        <f>B10+E10+H10+K10+N10+Q10+T10+W10</f>
        <v>300</v>
      </c>
      <c r="AA10" s="257">
        <f>SUM(X10,U10,R10,O10,L10,I10,F10,C10)</f>
        <v>14.5</v>
      </c>
      <c r="AB10" s="152">
        <v>10</v>
      </c>
      <c r="AC10" s="255"/>
      <c r="AD10" s="256"/>
      <c r="AE10" s="256"/>
      <c r="AF10" s="256"/>
    </row>
    <row r="11" spans="1:28" ht="20.25" customHeight="1" thickBot="1" thickTop="1">
      <c r="A11" s="124" t="s">
        <v>27</v>
      </c>
      <c r="B11" s="141">
        <f>B10+B9+B8</f>
        <v>375</v>
      </c>
      <c r="C11" s="142">
        <f aca="true" t="shared" si="0" ref="C11:AB11">C10+C9+C8</f>
        <v>31.5</v>
      </c>
      <c r="D11" s="131">
        <f t="shared" si="0"/>
        <v>10</v>
      </c>
      <c r="E11" s="141">
        <f t="shared" si="0"/>
        <v>360</v>
      </c>
      <c r="F11" s="142">
        <f t="shared" si="0"/>
        <v>30</v>
      </c>
      <c r="G11" s="131">
        <f t="shared" si="0"/>
        <v>10</v>
      </c>
      <c r="H11" s="141">
        <f t="shared" si="0"/>
        <v>345</v>
      </c>
      <c r="I11" s="142">
        <f t="shared" si="0"/>
        <v>29</v>
      </c>
      <c r="J11" s="131">
        <f t="shared" si="0"/>
        <v>9</v>
      </c>
      <c r="K11" s="141">
        <f t="shared" si="0"/>
        <v>375</v>
      </c>
      <c r="L11" s="142">
        <f t="shared" si="0"/>
        <v>31</v>
      </c>
      <c r="M11" s="131">
        <f t="shared" si="0"/>
        <v>10</v>
      </c>
      <c r="N11" s="141">
        <f t="shared" si="0"/>
        <v>345</v>
      </c>
      <c r="O11" s="142">
        <f t="shared" si="0"/>
        <v>29</v>
      </c>
      <c r="P11" s="131">
        <f t="shared" si="0"/>
        <v>8</v>
      </c>
      <c r="Q11" s="141">
        <f t="shared" si="0"/>
        <v>375</v>
      </c>
      <c r="R11" s="142">
        <f t="shared" si="0"/>
        <v>31.5</v>
      </c>
      <c r="S11" s="131">
        <f t="shared" si="0"/>
        <v>9</v>
      </c>
      <c r="T11" s="141">
        <f t="shared" si="0"/>
        <v>450</v>
      </c>
      <c r="U11" s="142">
        <f t="shared" si="0"/>
        <v>33.5</v>
      </c>
      <c r="V11" s="131">
        <f t="shared" si="0"/>
        <v>10</v>
      </c>
      <c r="W11" s="141">
        <f>SUM(W8:W10)</f>
        <v>330</v>
      </c>
      <c r="X11" s="142">
        <f t="shared" si="0"/>
        <v>22.5</v>
      </c>
      <c r="Y11" s="154">
        <f t="shared" si="0"/>
        <v>10</v>
      </c>
      <c r="Z11" s="141">
        <f t="shared" si="0"/>
        <v>2955</v>
      </c>
      <c r="AA11" s="142">
        <f>SUM(C11,F11,I11,L11,O11,R11,U11,X11)</f>
        <v>238</v>
      </c>
      <c r="AB11" s="143">
        <f t="shared" si="0"/>
        <v>76</v>
      </c>
    </row>
    <row r="12" ht="13.5" thickBot="1"/>
    <row r="13" spans="1:28" ht="57.75" customHeight="1" thickBot="1">
      <c r="A13" s="369" t="s">
        <v>16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44" t="s">
        <v>15</v>
      </c>
      <c r="R13" s="345"/>
      <c r="S13" s="345"/>
      <c r="T13" s="344" t="s">
        <v>40</v>
      </c>
      <c r="U13" s="344"/>
      <c r="V13" s="345"/>
      <c r="W13" s="361" t="s">
        <v>17</v>
      </c>
      <c r="X13" s="345"/>
      <c r="Y13" s="345"/>
      <c r="Z13" s="361" t="s">
        <v>18</v>
      </c>
      <c r="AA13" s="345"/>
      <c r="AB13" s="345"/>
    </row>
    <row r="14" spans="1:28" ht="15.75" thickBot="1">
      <c r="A14" s="362" t="s">
        <v>172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54">
        <v>10</v>
      </c>
      <c r="R14" s="354"/>
      <c r="S14" s="354"/>
      <c r="T14" s="354">
        <v>300</v>
      </c>
      <c r="U14" s="354"/>
      <c r="V14" s="354"/>
      <c r="W14" s="333" t="s">
        <v>229</v>
      </c>
      <c r="X14" s="370"/>
      <c r="Y14" s="336"/>
      <c r="Z14" s="333" t="s">
        <v>232</v>
      </c>
      <c r="AA14" s="370"/>
      <c r="AB14" s="336"/>
    </row>
    <row r="15" spans="1:28" ht="30.75" customHeight="1" thickBot="1">
      <c r="A15" s="362" t="s">
        <v>238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23"/>
      <c r="X15" s="340"/>
      <c r="Y15" s="324"/>
      <c r="Z15" s="323"/>
      <c r="AA15" s="340"/>
      <c r="AB15" s="324"/>
    </row>
    <row r="16" spans="1:28" ht="36" customHeight="1" thickBot="1">
      <c r="A16" s="366" t="s">
        <v>173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8"/>
    </row>
    <row r="17" spans="1:18" ht="15.75">
      <c r="A17" s="26"/>
      <c r="R17" s="248"/>
    </row>
    <row r="18" spans="1:24" ht="15">
      <c r="A18" s="27" t="s">
        <v>223</v>
      </c>
      <c r="X18" s="27" t="s">
        <v>42</v>
      </c>
    </row>
    <row r="20" ht="12.75">
      <c r="AA20" s="220"/>
    </row>
  </sheetData>
  <sheetProtection/>
  <mergeCells count="31">
    <mergeCell ref="T14:V14"/>
    <mergeCell ref="A6:A7"/>
    <mergeCell ref="A16:AB16"/>
    <mergeCell ref="T15:V15"/>
    <mergeCell ref="Q15:S15"/>
    <mergeCell ref="A13:P13"/>
    <mergeCell ref="Z14:AB14"/>
    <mergeCell ref="W6:Y6"/>
    <mergeCell ref="W14:Y14"/>
    <mergeCell ref="Q6:S6"/>
    <mergeCell ref="N6:P6"/>
    <mergeCell ref="A3:AB3"/>
    <mergeCell ref="W15:Y15"/>
    <mergeCell ref="A4:AB4"/>
    <mergeCell ref="Q14:S14"/>
    <mergeCell ref="H6:J6"/>
    <mergeCell ref="A1:AB1"/>
    <mergeCell ref="A2:AB2"/>
    <mergeCell ref="K6:M6"/>
    <mergeCell ref="Z6:AB6"/>
    <mergeCell ref="W13:Y13"/>
    <mergeCell ref="E6:G6"/>
    <mergeCell ref="T13:V13"/>
    <mergeCell ref="Z15:AB15"/>
    <mergeCell ref="A5:AB5"/>
    <mergeCell ref="Q13:S13"/>
    <mergeCell ref="B6:D6"/>
    <mergeCell ref="A15:P15"/>
    <mergeCell ref="T6:V6"/>
    <mergeCell ref="A14:P14"/>
    <mergeCell ref="Z13:AB13"/>
  </mergeCells>
  <printOptions/>
  <pageMargins left="0.5416666666666666" right="0.19791666666666666" top="1" bottom="1" header="0.5" footer="0.5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Sek_Uch_2</cp:lastModifiedBy>
  <cp:lastPrinted>2017-05-25T10:35:46Z</cp:lastPrinted>
  <dcterms:created xsi:type="dcterms:W3CDTF">2012-03-07T09:02:11Z</dcterms:created>
  <dcterms:modified xsi:type="dcterms:W3CDTF">2017-06-13T11:08:09Z</dcterms:modified>
  <cp:category/>
  <cp:version/>
  <cp:contentType/>
  <cp:contentStatus/>
</cp:coreProperties>
</file>