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521" windowWidth="9360" windowHeight="11850" activeTab="0"/>
  </bookViews>
  <sheets>
    <sheet name="учебен план" sheetId="1" r:id="rId1"/>
    <sheet name="справка" sheetId="2" r:id="rId2"/>
  </sheets>
  <definedNames>
    <definedName name="_ftn1" localSheetId="0">'учебен план'!$F$56</definedName>
    <definedName name="_ftnref1" localSheetId="0">'учебен план'!$F$48</definedName>
  </definedNames>
  <calcPr fullCalcOnLoad="1"/>
</workbook>
</file>

<file path=xl/sharedStrings.xml><?xml version="1.0" encoding="utf-8"?>
<sst xmlns="http://schemas.openxmlformats.org/spreadsheetml/2006/main" count="492" uniqueCount="181">
  <si>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</si>
  <si>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</si>
  <si>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</si>
  <si>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</si>
  <si>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</si>
  <si>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</si>
  <si>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</si>
  <si>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</si>
  <si>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</si>
  <si>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</si>
  <si>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</si>
  <si>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</si>
  <si>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</si>
  <si>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</si>
  <si>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</si>
  <si>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</si>
  <si>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</si>
  <si>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</si>
  <si>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</si>
  <si>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</si>
  <si>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</si>
  <si>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</si>
  <si>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</si>
  <si>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</si>
  <si>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</si>
  <si>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</si>
  <si>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</si>
  <si>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</si>
  <si>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</si>
  <si>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</si>
  <si>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</si>
  <si>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</si>
  <si>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</si>
  <si>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</si>
  <si>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</si>
  <si>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</si>
  <si>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</si>
  <si>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</si>
  <si>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</si>
  <si>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</si>
  <si>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</si>
  <si>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</si>
  <si>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</si>
  <si>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</si>
  <si>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</si>
  <si>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</si>
  <si>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</si>
  <si>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</si>
  <si>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</si>
  <si>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</si>
  <si>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</si>
  <si>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</si>
  <si>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</si>
  <si>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</si>
  <si>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</si>
  <si>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4 4 0</t>
  </si>
  <si>
    <t>3 2 0</t>
  </si>
  <si>
    <t>0 0 3</t>
  </si>
  <si>
    <t>2 0 2</t>
  </si>
  <si>
    <t>2 2 0</t>
  </si>
  <si>
    <t>4 2 0</t>
  </si>
  <si>
    <t>2 0 0</t>
  </si>
  <si>
    <t>4 1 0</t>
  </si>
  <si>
    <t>3 0 3</t>
  </si>
  <si>
    <t>3 0 0</t>
  </si>
  <si>
    <t>3 0 4</t>
  </si>
  <si>
    <t>3 1 0</t>
  </si>
  <si>
    <t>И</t>
  </si>
  <si>
    <t>ТО</t>
  </si>
  <si>
    <t>3 0 2</t>
  </si>
  <si>
    <t>Ф</t>
  </si>
  <si>
    <t>002</t>
  </si>
  <si>
    <t>030</t>
  </si>
  <si>
    <t>юли</t>
  </si>
  <si>
    <t>септември</t>
  </si>
  <si>
    <t>TO</t>
  </si>
  <si>
    <t>2 0 1</t>
  </si>
  <si>
    <t>1/2/3</t>
  </si>
  <si>
    <t>1/2/3/4</t>
  </si>
  <si>
    <t>*) Освен препоръчаните, студентите имат право да избират курсове от списъка с избираеми курсове на Физическия факултет</t>
  </si>
  <si>
    <t>1/2</t>
  </si>
  <si>
    <t>3/4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</si>
  <si>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1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15.01.2013 г.</t>
    </r>
  </si>
  <si>
    <t xml:space="preserve"> 1/15.01.2013 г.</t>
  </si>
  <si>
    <t xml:space="preserve"> </t>
  </si>
  <si>
    <r>
      <t xml:space="preserve">форма на обучение </t>
    </r>
    <r>
      <rPr>
        <b/>
        <i/>
        <sz val="10"/>
        <rFont val="Arial"/>
        <family val="2"/>
      </rPr>
      <t>редовна</t>
    </r>
    <r>
      <rPr>
        <sz val="10"/>
        <rFont val="Arial"/>
        <family val="0"/>
      </rPr>
      <t xml:space="preserve">, срок на обучение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семестъра</t>
    </r>
  </si>
  <si>
    <t>Специалност  Физика на ядрото и елементарните частици</t>
  </si>
  <si>
    <t>Линейна алгебра и аналитична геометрия</t>
  </si>
  <si>
    <t>Математически анализ на финкция на една променлива</t>
  </si>
  <si>
    <t>Механика</t>
  </si>
  <si>
    <t>Лабораторен практикум  Механика</t>
  </si>
  <si>
    <t xml:space="preserve">Математически анализ на функции  на много променливи </t>
  </si>
  <si>
    <t>Вероятности и физическа статистика</t>
  </si>
  <si>
    <t>Комплексен анализ</t>
  </si>
  <si>
    <t>Обектно ориентирано програмиране</t>
  </si>
  <si>
    <t>Молекулна физика</t>
  </si>
  <si>
    <t>Лабораторен практикум: молекулна физика</t>
  </si>
  <si>
    <t>Векторно и тензорно смятане</t>
  </si>
  <si>
    <t>Обикновени диференциални уравнения</t>
  </si>
  <si>
    <t>Електричество и магнетизъм</t>
  </si>
  <si>
    <t>Лабораторен практикум: електричество и магнетизъм</t>
  </si>
  <si>
    <t>Основи на електрониката</t>
  </si>
  <si>
    <t>Лабораторен практикум: основи на електрониката</t>
  </si>
  <si>
    <t>Частни диференциални уравнения</t>
  </si>
  <si>
    <t>Теоретична механика</t>
  </si>
  <si>
    <t>Оптика</t>
  </si>
  <si>
    <t>Лабораторен практикум: оптика</t>
  </si>
  <si>
    <t>Програмиране и изчислителна физика</t>
  </si>
  <si>
    <t>Атомна физика и взаимодействие на йонизиращите лъчения с вещество</t>
  </si>
  <si>
    <t>Лабораторен практикум Атомна физика и  взаимодействие на йонизиращи лъчения с веществото</t>
  </si>
  <si>
    <t>Електродинамика</t>
  </si>
  <si>
    <t>Квантова механика</t>
  </si>
  <si>
    <t>Ядрена физика</t>
  </si>
  <si>
    <t>Ядрена електроника</t>
  </si>
  <si>
    <t>Лабораторен практикум: ядрена физика</t>
  </si>
  <si>
    <t>Детектори на йонизиращи лъчения</t>
  </si>
  <si>
    <t>Термодинамика и статистическа физика</t>
  </si>
  <si>
    <t>Дозиметрия и лъчезащита</t>
  </si>
  <si>
    <t>Физика на елементарните частици</t>
  </si>
  <si>
    <t>Астрофизика</t>
  </si>
  <si>
    <t>Теория на елементарните частици</t>
  </si>
  <si>
    <t>Теоретична ядрена физика</t>
  </si>
  <si>
    <t>Експериментална ядрена физика</t>
  </si>
  <si>
    <t>Препоръчителни избираеми дисциплини *</t>
  </si>
  <si>
    <t xml:space="preserve">Избираеми дисциплини </t>
  </si>
  <si>
    <t>В първи семестър студентите избират дисциплини за не по-малко от 3.5 ECTS.</t>
  </si>
  <si>
    <t>Ключови експерименти в съвременната физика</t>
  </si>
  <si>
    <t>Програмиране в UNIX среда</t>
  </si>
  <si>
    <t>Във втори семестър студентите избират дисциплини за не по-малко от 2 ECTS.</t>
  </si>
  <si>
    <t>Програмиране на Java</t>
  </si>
  <si>
    <t>Умни материали и системи</t>
  </si>
  <si>
    <t>Философия на науката</t>
  </si>
  <si>
    <t>Статистически методи в социологията</t>
  </si>
  <si>
    <t>Екология и околна среда</t>
  </si>
  <si>
    <t>В трети семестър студентите избират дисциплини за не по-малко от 2.5 ECTS.</t>
  </si>
  <si>
    <t>Обща астрономия І</t>
  </si>
  <si>
    <t>В четвърти семестър студентите избират дисциплини за не по-малко от 3.0 ECTS.</t>
  </si>
  <si>
    <t>Обща астрономия ІІ</t>
  </si>
  <si>
    <t>Бази данни в икономиката</t>
  </si>
  <si>
    <t>Статистически бази данни и индекси</t>
  </si>
  <si>
    <t>В пети семестър студентите избират дисциплини за не по-малко от 6.5 ECTS.</t>
  </si>
  <si>
    <t>Галактична астрономия</t>
  </si>
  <si>
    <t>Основи на физиката на твърдото тяло и съвременните технологии</t>
  </si>
  <si>
    <t>Увод в медицинската физика</t>
  </si>
  <si>
    <t>Анализ на данни с  ROOT и RooFit</t>
  </si>
  <si>
    <t>Физични приложения на теория на групите</t>
  </si>
  <si>
    <t>В шести семестър студентите избират дисциплини за не по-малко от 3.0 ECTS.</t>
  </si>
  <si>
    <t>Ядрена астрофизика</t>
  </si>
  <si>
    <t>Извънгалактична астрономия</t>
  </si>
  <si>
    <t>Увод в Монте Карло моделиране на транспорт на йонизиращи лъчения</t>
  </si>
  <si>
    <t>Функционален анализ</t>
  </si>
  <si>
    <t>Радиохимия</t>
  </si>
  <si>
    <t>Моделиране в крайномерни системи</t>
  </si>
  <si>
    <t>Изчислителни методи в ядрените технологии</t>
  </si>
  <si>
    <t>Квантова теория на полето</t>
  </si>
  <si>
    <t>Гравитация</t>
  </si>
  <si>
    <t>Космология и елементарни частици</t>
  </si>
  <si>
    <t>Ядрени симетрии</t>
  </si>
  <si>
    <t>Физика на ядреното делене</t>
  </si>
  <si>
    <t>Физика на ядрените реактори</t>
  </si>
  <si>
    <t>Съвременни тенденции в експерименталните изследвания на атомното ядро</t>
  </si>
  <si>
    <t>*)  Освен тези курсове, студентите имат право да избират и от всички избираеми дисциплини на Физическия факултет</t>
  </si>
  <si>
    <t>Факултативни дисциплини</t>
  </si>
  <si>
    <t>Спорт</t>
  </si>
  <si>
    <t>Български език**</t>
  </si>
  <si>
    <t>Чужд език (различен от българския)</t>
  </si>
  <si>
    <t>**) Задължителен за чуждестранни студенти</t>
  </si>
  <si>
    <t>Летен стаж след втори курс</t>
  </si>
  <si>
    <t>Летен стаж след трети курс</t>
  </si>
  <si>
    <t>Дипломна работа</t>
  </si>
  <si>
    <t>А</t>
  </si>
  <si>
    <t>Е</t>
  </si>
  <si>
    <t>Ядрени реакции</t>
  </si>
  <si>
    <t>Количествени методи в икономическия анализ</t>
  </si>
  <si>
    <t>Бази данни</t>
  </si>
  <si>
    <r>
      <t xml:space="preserve">Специалност </t>
    </r>
    <r>
      <rPr>
        <b/>
        <i/>
        <sz val="10"/>
        <rFont val="Arial"/>
        <family val="2"/>
      </rPr>
      <t>" Физика на ядрото и елементарните частици"</t>
    </r>
  </si>
  <si>
    <t>Бакалавър по Физика на ядрото и елементарните частици</t>
  </si>
  <si>
    <t>за випуска, започнал през   2016/2017   уч.година</t>
  </si>
  <si>
    <t>ФЗЧ</t>
  </si>
  <si>
    <t>В седми семестър студентите избират дисциплини за не по-малко от 6.0 ECTS.</t>
  </si>
  <si>
    <t>В осми семестър студентите избират дисциплини за не по-малко от 2.5 ECTS.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</si>
</sst>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justify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184" fontId="2" fillId="0" borderId="12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justify" wrapText="1"/>
    </xf>
    <xf numFmtId="0" fontId="2" fillId="0" borderId="3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top" wrapText="1"/>
    </xf>
    <xf numFmtId="184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6">
      <alignment/>
      <protection/>
    </xf>
    <xf numFmtId="0" fontId="11" fillId="0" borderId="0" xfId="56" applyFont="1">
      <alignment/>
      <protection/>
    </xf>
    <xf numFmtId="0" fontId="0" fillId="0" borderId="0" xfId="56" applyAlignment="1">
      <alignment/>
      <protection/>
    </xf>
    <xf numFmtId="0" fontId="10" fillId="0" borderId="0" xfId="56" applyFont="1">
      <alignment/>
      <protection/>
    </xf>
    <xf numFmtId="0" fontId="0" fillId="0" borderId="0" xfId="56" applyBorder="1" applyAlignment="1">
      <alignment horizontal="center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184" fontId="5" fillId="33" borderId="12" xfId="56" applyNumberFormat="1" applyFont="1" applyFill="1" applyBorder="1" applyAlignment="1">
      <alignment horizontal="center" vertical="center" wrapText="1"/>
      <protection/>
    </xf>
    <xf numFmtId="0" fontId="5" fillId="33" borderId="38" xfId="56" applyFont="1" applyFill="1" applyBorder="1" applyAlignment="1">
      <alignment horizontal="center" vertical="center" wrapText="1"/>
      <protection/>
    </xf>
    <xf numFmtId="184" fontId="5" fillId="33" borderId="39" xfId="56" applyNumberFormat="1" applyFont="1" applyFill="1" applyBorder="1" applyAlignment="1">
      <alignment horizontal="center" vertical="center" wrapText="1"/>
      <protection/>
    </xf>
    <xf numFmtId="0" fontId="5" fillId="33" borderId="40" xfId="56" applyNumberFormat="1" applyFont="1" applyFill="1" applyBorder="1" applyAlignment="1">
      <alignment horizontal="center" vertical="center" wrapText="1"/>
      <protection/>
    </xf>
    <xf numFmtId="0" fontId="5" fillId="33" borderId="40" xfId="56" applyFont="1" applyFill="1" applyBorder="1" applyAlignment="1">
      <alignment horizontal="center" vertical="center" wrapText="1"/>
      <protection/>
    </xf>
    <xf numFmtId="1" fontId="5" fillId="33" borderId="38" xfId="56" applyNumberFormat="1" applyFont="1" applyFill="1" applyBorder="1" applyAlignment="1">
      <alignment horizontal="center" vertical="center" wrapText="1"/>
      <protection/>
    </xf>
    <xf numFmtId="0" fontId="1" fillId="33" borderId="32" xfId="56" applyFont="1" applyFill="1" applyBorder="1" applyAlignment="1">
      <alignment horizontal="right" wrapText="1"/>
      <protection/>
    </xf>
    <xf numFmtId="0" fontId="5" fillId="0" borderId="38" xfId="56" applyFont="1" applyBorder="1" applyAlignment="1">
      <alignment horizontal="center" vertical="center" wrapText="1"/>
      <protection/>
    </xf>
    <xf numFmtId="0" fontId="5" fillId="0" borderId="39" xfId="56" applyFont="1" applyBorder="1" applyAlignment="1">
      <alignment horizontal="center" vertical="center" wrapText="1"/>
      <protection/>
    </xf>
    <xf numFmtId="0" fontId="5" fillId="0" borderId="40" xfId="56" applyFont="1" applyBorder="1" applyAlignment="1">
      <alignment horizontal="center" vertical="center" wrapText="1"/>
      <protection/>
    </xf>
    <xf numFmtId="1" fontId="5" fillId="0" borderId="38" xfId="56" applyNumberFormat="1" applyFont="1" applyBorder="1" applyAlignment="1">
      <alignment horizontal="center" vertical="center" wrapText="1"/>
      <protection/>
    </xf>
    <xf numFmtId="184" fontId="5" fillId="0" borderId="39" xfId="56" applyNumberFormat="1" applyFont="1" applyBorder="1" applyAlignment="1">
      <alignment horizontal="center" vertical="center" wrapText="1"/>
      <protection/>
    </xf>
    <xf numFmtId="0" fontId="9" fillId="0" borderId="32" xfId="56" applyFont="1" applyBorder="1" applyAlignment="1">
      <alignment horizontal="right" vertical="center" wrapText="1"/>
      <protection/>
    </xf>
    <xf numFmtId="0" fontId="5" fillId="0" borderId="39" xfId="56" applyNumberFormat="1" applyFont="1" applyBorder="1" applyAlignment="1">
      <alignment horizontal="center" vertical="center" wrapText="1"/>
      <protection/>
    </xf>
    <xf numFmtId="0" fontId="5" fillId="0" borderId="40" xfId="56" applyNumberFormat="1" applyFont="1" applyBorder="1" applyAlignment="1">
      <alignment horizontal="center" vertical="center" wrapText="1"/>
      <protection/>
    </xf>
    <xf numFmtId="0" fontId="0" fillId="0" borderId="41" xfId="56" applyBorder="1" applyAlignment="1" applyProtection="1">
      <alignment horizontal="center" textRotation="90"/>
      <protection/>
    </xf>
    <xf numFmtId="0" fontId="5" fillId="0" borderId="42" xfId="56" applyFont="1" applyBorder="1" applyAlignment="1" applyProtection="1">
      <alignment horizontal="center" textRotation="90" wrapText="1"/>
      <protection/>
    </xf>
    <xf numFmtId="0" fontId="5" fillId="0" borderId="43" xfId="56" applyFont="1" applyBorder="1" applyAlignment="1" applyProtection="1">
      <alignment horizontal="center" textRotation="90" wrapText="1"/>
      <protection/>
    </xf>
    <xf numFmtId="0" fontId="0" fillId="0" borderId="0" xfId="56" applyBorder="1">
      <alignment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2" fillId="0" borderId="12" xfId="39" applyFont="1" applyFill="1" applyBorder="1" applyAlignment="1">
      <alignment vertical="justify" wrapText="1"/>
    </xf>
    <xf numFmtId="0" fontId="2" fillId="0" borderId="12" xfId="39" applyFont="1" applyFill="1" applyBorder="1" applyAlignment="1">
      <alignment horizontal="center" vertical="center" wrapText="1"/>
    </xf>
    <xf numFmtId="0" fontId="2" fillId="0" borderId="32" xfId="39" applyFont="1" applyFill="1" applyBorder="1" applyAlignment="1">
      <alignment horizontal="center" vertical="center" wrapText="1"/>
    </xf>
    <xf numFmtId="0" fontId="2" fillId="0" borderId="33" xfId="39" applyFont="1" applyFill="1" applyBorder="1" applyAlignment="1">
      <alignment horizontal="center" vertical="center" wrapText="1"/>
    </xf>
    <xf numFmtId="0" fontId="2" fillId="0" borderId="12" xfId="39" applyNumberFormat="1" applyFont="1" applyFill="1" applyBorder="1" applyAlignment="1">
      <alignment horizontal="center" vertical="center" wrapText="1"/>
    </xf>
    <xf numFmtId="0" fontId="2" fillId="0" borderId="12" xfId="39" applyFont="1" applyFill="1" applyBorder="1" applyAlignment="1">
      <alignment horizontal="center" vertical="center"/>
    </xf>
    <xf numFmtId="0" fontId="2" fillId="0" borderId="0" xfId="39" applyFont="1" applyFill="1" applyAlignment="1">
      <alignment/>
    </xf>
    <xf numFmtId="0" fontId="2" fillId="0" borderId="12" xfId="39" applyFont="1" applyFill="1" applyBorder="1" applyAlignment="1">
      <alignment wrapText="1"/>
    </xf>
    <xf numFmtId="49" fontId="2" fillId="0" borderId="12" xfId="39" applyNumberFormat="1" applyFont="1" applyFill="1" applyBorder="1" applyAlignment="1">
      <alignment horizontal="center" vertical="center" wrapText="1"/>
    </xf>
    <xf numFmtId="0" fontId="2" fillId="0" borderId="36" xfId="39" applyFont="1" applyFill="1" applyBorder="1" applyAlignment="1">
      <alignment horizontal="center" vertical="center" wrapText="1"/>
    </xf>
    <xf numFmtId="0" fontId="2" fillId="0" borderId="12" xfId="39" applyNumberFormat="1" applyFont="1" applyFill="1" applyBorder="1" applyAlignment="1">
      <alignment horizontal="center" wrapText="1"/>
    </xf>
    <xf numFmtId="0" fontId="14" fillId="0" borderId="0" xfId="39" applyFont="1" applyFill="1" applyAlignment="1">
      <alignment/>
    </xf>
    <xf numFmtId="0" fontId="2" fillId="0" borderId="32" xfId="39" applyFont="1" applyFill="1" applyBorder="1" applyAlignment="1">
      <alignment wrapText="1"/>
    </xf>
    <xf numFmtId="0" fontId="2" fillId="0" borderId="32" xfId="39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84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1" fillId="0" borderId="47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47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47" xfId="0" applyFont="1" applyBorder="1" applyAlignment="1">
      <alignment vertical="top"/>
    </xf>
    <xf numFmtId="0" fontId="52" fillId="0" borderId="39" xfId="56" applyFont="1" applyBorder="1" applyAlignment="1">
      <alignment horizontal="center" vertical="center" wrapText="1"/>
      <protection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36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0" fillId="0" borderId="32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2" fillId="33" borderId="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2" xfId="0" applyNumberForma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6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36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0" fillId="0" borderId="12" xfId="56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6" fillId="0" borderId="47" xfId="56" applyFont="1" applyBorder="1" applyAlignment="1" applyProtection="1">
      <alignment horizontal="center" vertical="top"/>
      <protection/>
    </xf>
    <xf numFmtId="0" fontId="6" fillId="0" borderId="10" xfId="56" applyFont="1" applyBorder="1" applyAlignment="1" applyProtection="1">
      <alignment horizontal="center" vertical="top"/>
      <protection/>
    </xf>
    <xf numFmtId="0" fontId="6" fillId="0" borderId="36" xfId="56" applyFont="1" applyBorder="1" applyAlignment="1" applyProtection="1">
      <alignment horizontal="center" vertical="top"/>
      <protection/>
    </xf>
    <xf numFmtId="0" fontId="0" fillId="0" borderId="51" xfId="56" applyFont="1" applyBorder="1" applyAlignment="1">
      <alignment horizontal="center"/>
      <protection/>
    </xf>
    <xf numFmtId="0" fontId="0" fillId="0" borderId="0" xfId="56" applyAlignment="1">
      <alignment/>
      <protection/>
    </xf>
    <xf numFmtId="0" fontId="0" fillId="0" borderId="0" xfId="56" applyBorder="1" applyAlignment="1">
      <alignment horizontal="center"/>
      <protection/>
    </xf>
    <xf numFmtId="0" fontId="0" fillId="0" borderId="35" xfId="56" applyFont="1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1" fillId="0" borderId="0" xfId="56" applyFont="1" applyAlignment="1">
      <alignment horizontal="right" vertical="top"/>
      <protection/>
    </xf>
    <xf numFmtId="0" fontId="0" fillId="0" borderId="0" xfId="56" applyAlignment="1">
      <alignment horizontal="right" vertical="top"/>
      <protection/>
    </xf>
    <xf numFmtId="0" fontId="12" fillId="0" borderId="0" xfId="56" applyFont="1">
      <alignment/>
      <protection/>
    </xf>
    <xf numFmtId="0" fontId="0" fillId="0" borderId="0" xfId="56">
      <alignment/>
      <protection/>
    </xf>
    <xf numFmtId="0" fontId="6" fillId="0" borderId="47" xfId="56" applyFont="1" applyBorder="1" applyAlignment="1" applyProtection="1">
      <alignment horizontal="center" vertical="top" wrapText="1"/>
      <protection/>
    </xf>
    <xf numFmtId="0" fontId="0" fillId="0" borderId="10" xfId="56" applyFont="1" applyBorder="1" applyAlignment="1" applyProtection="1">
      <alignment horizontal="center" vertical="top" wrapText="1"/>
      <protection/>
    </xf>
    <xf numFmtId="0" fontId="0" fillId="0" borderId="36" xfId="56" applyFont="1" applyBorder="1" applyAlignment="1" applyProtection="1">
      <alignment horizontal="center" vertical="top" wrapText="1"/>
      <protection/>
    </xf>
    <xf numFmtId="0" fontId="1" fillId="0" borderId="50" xfId="56" applyFont="1" applyBorder="1" applyAlignment="1" applyProtection="1">
      <alignment horizontal="center" vertical="center" wrapText="1"/>
      <protection/>
    </xf>
    <xf numFmtId="0" fontId="1" fillId="0" borderId="52" xfId="56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center" vertical="top" wrapText="1"/>
      <protection/>
    </xf>
    <xf numFmtId="0" fontId="6" fillId="0" borderId="36" xfId="56" applyFont="1" applyBorder="1" applyAlignment="1" applyProtection="1">
      <alignment horizontal="center" vertical="top" wrapText="1"/>
      <protection/>
    </xf>
    <xf numFmtId="0" fontId="0" fillId="33" borderId="12" xfId="56" applyFont="1" applyFill="1" applyBorder="1" applyAlignment="1">
      <alignment horizontal="center" wrapText="1"/>
      <protection/>
    </xf>
    <xf numFmtId="0" fontId="0" fillId="0" borderId="12" xfId="56" applyFont="1" applyBorder="1" applyAlignment="1">
      <alignment/>
      <protection/>
    </xf>
    <xf numFmtId="0" fontId="0" fillId="0" borderId="12" xfId="56" applyBorder="1" applyAlignment="1">
      <alignment/>
      <protection/>
    </xf>
    <xf numFmtId="0" fontId="0" fillId="33" borderId="12" xfId="56" applyFont="1" applyFill="1" applyBorder="1" applyAlignment="1">
      <alignment horizontal="center" textRotation="90" wrapText="1"/>
      <protection/>
    </xf>
    <xf numFmtId="0" fontId="0" fillId="0" borderId="0" xfId="56" applyBorder="1" applyAlignment="1">
      <alignment/>
      <protection/>
    </xf>
    <xf numFmtId="0" fontId="6" fillId="33" borderId="53" xfId="56" applyFont="1" applyFill="1" applyBorder="1" applyAlignment="1" applyProtection="1">
      <alignment horizontal="center" vertical="top" wrapText="1"/>
      <protection/>
    </xf>
    <xf numFmtId="0" fontId="6" fillId="33" borderId="10" xfId="56" applyFont="1" applyFill="1" applyBorder="1" applyAlignment="1" applyProtection="1">
      <alignment horizontal="center" vertical="top" wrapText="1"/>
      <protection/>
    </xf>
    <xf numFmtId="0" fontId="6" fillId="33" borderId="36" xfId="56" applyFont="1" applyFill="1" applyBorder="1" applyAlignment="1" applyProtection="1">
      <alignment horizontal="center" vertical="top" wrapText="1"/>
      <protection/>
    </xf>
    <xf numFmtId="0" fontId="1" fillId="33" borderId="47" xfId="56" applyFont="1" applyFill="1" applyBorder="1" applyAlignment="1">
      <alignment horizontal="center" vertical="top" wrapText="1"/>
      <protection/>
    </xf>
    <xf numFmtId="0" fontId="0" fillId="0" borderId="10" xfId="56" applyBorder="1" applyAlignment="1">
      <alignment/>
      <protection/>
    </xf>
    <xf numFmtId="0" fontId="0" fillId="0" borderId="36" xfId="56" applyBorder="1" applyAlignment="1">
      <alignment/>
      <protection/>
    </xf>
    <xf numFmtId="0" fontId="0" fillId="0" borderId="12" xfId="56" applyFont="1" applyBorder="1" applyAlignment="1">
      <alignment horizontal="center"/>
      <protection/>
    </xf>
    <xf numFmtId="0" fontId="0" fillId="33" borderId="12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workbookViewId="0" topLeftCell="A109">
      <selection activeCell="H94" sqref="H94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34.281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130" customWidth="1"/>
    <col min="15" max="15" width="8.8515625" style="0" customWidth="1"/>
  </cols>
  <sheetData>
    <row r="1" spans="1:15" ht="17.25" customHeight="1">
      <c r="A1" s="182" t="s">
        <v>178</v>
      </c>
      <c r="B1" s="46">
        <v>1</v>
      </c>
      <c r="C1" s="46">
        <v>2</v>
      </c>
      <c r="D1" s="46">
        <v>0</v>
      </c>
      <c r="E1" s="46">
        <v>1</v>
      </c>
      <c r="F1" s="198" t="s">
        <v>86</v>
      </c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1.75" customHeight="1" thickBot="1">
      <c r="A2" s="200" t="s">
        <v>26</v>
      </c>
      <c r="B2" s="200"/>
      <c r="C2" s="200"/>
      <c r="D2" s="200"/>
      <c r="E2" s="200"/>
      <c r="F2" s="201" t="s">
        <v>177</v>
      </c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3.5" thickBot="1">
      <c r="A3" s="205" t="s">
        <v>0</v>
      </c>
      <c r="B3" s="230" t="s">
        <v>52</v>
      </c>
      <c r="C3" s="231"/>
      <c r="D3" s="231"/>
      <c r="E3" s="232"/>
      <c r="F3" s="205" t="s">
        <v>53</v>
      </c>
      <c r="G3" s="214" t="s">
        <v>10</v>
      </c>
      <c r="H3" s="214" t="s">
        <v>5</v>
      </c>
      <c r="I3" s="207" t="s">
        <v>49</v>
      </c>
      <c r="J3" s="211" t="s">
        <v>7</v>
      </c>
      <c r="K3" s="212"/>
      <c r="L3" s="212"/>
      <c r="M3" s="213"/>
      <c r="N3" s="209" t="s">
        <v>9</v>
      </c>
      <c r="O3" s="203" t="s">
        <v>23</v>
      </c>
    </row>
    <row r="4" spans="1:15" ht="67.5" customHeight="1" thickBot="1">
      <c r="A4" s="206"/>
      <c r="B4" s="233"/>
      <c r="C4" s="234"/>
      <c r="D4" s="234"/>
      <c r="E4" s="235"/>
      <c r="F4" s="206"/>
      <c r="G4" s="215"/>
      <c r="H4" s="215"/>
      <c r="I4" s="208"/>
      <c r="J4" s="50" t="s">
        <v>2</v>
      </c>
      <c r="K4" s="50" t="s">
        <v>3</v>
      </c>
      <c r="L4" s="50" t="s">
        <v>8</v>
      </c>
      <c r="M4" s="55" t="s">
        <v>6</v>
      </c>
      <c r="N4" s="210"/>
      <c r="O4" s="204"/>
    </row>
    <row r="5" spans="1:15" s="11" customFormat="1" ht="13.5" thickBot="1">
      <c r="A5" s="56">
        <v>1</v>
      </c>
      <c r="B5" s="236">
        <v>2</v>
      </c>
      <c r="C5" s="217"/>
      <c r="D5" s="217"/>
      <c r="E5" s="218"/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122">
        <v>11</v>
      </c>
      <c r="O5" s="56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123"/>
    </row>
    <row r="7" spans="1:15" ht="29.25" thickBot="1">
      <c r="A7" s="58">
        <v>1</v>
      </c>
      <c r="B7" s="76" t="s">
        <v>170</v>
      </c>
      <c r="C7" s="76">
        <v>0</v>
      </c>
      <c r="D7" s="76">
        <v>0</v>
      </c>
      <c r="E7" s="76">
        <v>1</v>
      </c>
      <c r="F7" s="67" t="s">
        <v>87</v>
      </c>
      <c r="G7" s="44" t="s">
        <v>54</v>
      </c>
      <c r="H7" s="61">
        <v>1</v>
      </c>
      <c r="I7" s="61">
        <v>8</v>
      </c>
      <c r="J7" s="61">
        <f>I7*30</f>
        <v>240</v>
      </c>
      <c r="K7" s="61">
        <v>60</v>
      </c>
      <c r="L7" s="61">
        <v>60</v>
      </c>
      <c r="M7" s="61">
        <v>0</v>
      </c>
      <c r="N7" s="124" t="s">
        <v>55</v>
      </c>
      <c r="O7" s="45" t="s">
        <v>67</v>
      </c>
    </row>
    <row r="8" spans="1:15" ht="29.25" thickBot="1">
      <c r="A8" s="58">
        <v>2</v>
      </c>
      <c r="B8" s="76" t="s">
        <v>170</v>
      </c>
      <c r="C8" s="76">
        <v>0</v>
      </c>
      <c r="D8" s="76">
        <v>0</v>
      </c>
      <c r="E8" s="76">
        <v>2</v>
      </c>
      <c r="F8" s="67" t="s">
        <v>88</v>
      </c>
      <c r="G8" s="44" t="s">
        <v>54</v>
      </c>
      <c r="H8" s="63">
        <v>1</v>
      </c>
      <c r="I8" s="63">
        <v>8</v>
      </c>
      <c r="J8" s="61">
        <f aca="true" t="shared" si="0" ref="J8:J43">I8*30</f>
        <v>240</v>
      </c>
      <c r="K8" s="63">
        <v>60</v>
      </c>
      <c r="L8" s="63">
        <v>60</v>
      </c>
      <c r="M8" s="63">
        <v>0</v>
      </c>
      <c r="N8" s="125" t="s">
        <v>55</v>
      </c>
      <c r="O8" s="45" t="s">
        <v>67</v>
      </c>
    </row>
    <row r="9" spans="1:15" ht="15.75" thickBot="1">
      <c r="A9" s="58">
        <v>3</v>
      </c>
      <c r="B9" s="76" t="s">
        <v>170</v>
      </c>
      <c r="C9" s="76">
        <v>0</v>
      </c>
      <c r="D9" s="76">
        <v>0</v>
      </c>
      <c r="E9" s="76">
        <v>3</v>
      </c>
      <c r="F9" s="67" t="s">
        <v>89</v>
      </c>
      <c r="G9" s="44" t="s">
        <v>54</v>
      </c>
      <c r="H9" s="63">
        <v>1</v>
      </c>
      <c r="I9" s="63">
        <v>6</v>
      </c>
      <c r="J9" s="61">
        <f t="shared" si="0"/>
        <v>180</v>
      </c>
      <c r="K9" s="63">
        <v>45</v>
      </c>
      <c r="L9" s="63">
        <v>30</v>
      </c>
      <c r="M9" s="63">
        <v>0</v>
      </c>
      <c r="N9" s="125" t="s">
        <v>56</v>
      </c>
      <c r="O9" s="45" t="s">
        <v>67</v>
      </c>
    </row>
    <row r="10" spans="1:15" ht="15.75" thickBot="1">
      <c r="A10" s="58">
        <v>4</v>
      </c>
      <c r="B10" s="76" t="s">
        <v>170</v>
      </c>
      <c r="C10" s="76">
        <v>0</v>
      </c>
      <c r="D10" s="76">
        <v>0</v>
      </c>
      <c r="E10" s="76">
        <v>4</v>
      </c>
      <c r="F10" s="160" t="s">
        <v>90</v>
      </c>
      <c r="G10" s="159" t="s">
        <v>54</v>
      </c>
      <c r="H10" s="63">
        <v>1</v>
      </c>
      <c r="I10" s="63">
        <v>4.5</v>
      </c>
      <c r="J10" s="61">
        <f t="shared" si="0"/>
        <v>135</v>
      </c>
      <c r="K10" s="63">
        <v>0</v>
      </c>
      <c r="L10" s="63">
        <v>0</v>
      </c>
      <c r="M10" s="63">
        <v>45</v>
      </c>
      <c r="N10" s="125" t="s">
        <v>57</v>
      </c>
      <c r="O10" s="45" t="s">
        <v>68</v>
      </c>
    </row>
    <row r="11" spans="1:15" ht="29.25" thickBot="1">
      <c r="A11" s="58">
        <v>5</v>
      </c>
      <c r="B11" s="76" t="s">
        <v>170</v>
      </c>
      <c r="C11" s="76">
        <v>0</v>
      </c>
      <c r="D11" s="76">
        <v>0</v>
      </c>
      <c r="E11" s="76">
        <v>5</v>
      </c>
      <c r="F11" s="67" t="s">
        <v>91</v>
      </c>
      <c r="G11" s="159" t="s">
        <v>54</v>
      </c>
      <c r="H11" s="63">
        <v>2</v>
      </c>
      <c r="I11" s="63">
        <v>8</v>
      </c>
      <c r="J11" s="61">
        <f>I11*30</f>
        <v>240</v>
      </c>
      <c r="K11" s="63">
        <v>60</v>
      </c>
      <c r="L11" s="63">
        <v>60</v>
      </c>
      <c r="M11" s="63">
        <v>0</v>
      </c>
      <c r="N11" s="124" t="s">
        <v>55</v>
      </c>
      <c r="O11" s="45" t="s">
        <v>67</v>
      </c>
    </row>
    <row r="12" spans="1:15" ht="29.25" thickBot="1">
      <c r="A12" s="58">
        <v>6</v>
      </c>
      <c r="B12" s="76" t="s">
        <v>170</v>
      </c>
      <c r="C12" s="76">
        <v>0</v>
      </c>
      <c r="D12" s="76">
        <v>0</v>
      </c>
      <c r="E12" s="76">
        <v>6</v>
      </c>
      <c r="F12" s="67" t="s">
        <v>92</v>
      </c>
      <c r="G12" s="44" t="s">
        <v>54</v>
      </c>
      <c r="H12" s="63">
        <v>2</v>
      </c>
      <c r="I12" s="63">
        <v>4</v>
      </c>
      <c r="J12" s="61">
        <f t="shared" si="0"/>
        <v>120</v>
      </c>
      <c r="K12" s="63">
        <v>30</v>
      </c>
      <c r="L12" s="63">
        <v>0</v>
      </c>
      <c r="M12" s="63">
        <v>30</v>
      </c>
      <c r="N12" s="125" t="s">
        <v>58</v>
      </c>
      <c r="O12" s="45" t="s">
        <v>67</v>
      </c>
    </row>
    <row r="13" spans="1:15" ht="15.75" thickBot="1">
      <c r="A13" s="58">
        <v>7</v>
      </c>
      <c r="B13" s="76" t="s">
        <v>170</v>
      </c>
      <c r="C13" s="76">
        <v>0</v>
      </c>
      <c r="D13" s="76">
        <v>0</v>
      </c>
      <c r="E13" s="76">
        <v>7</v>
      </c>
      <c r="F13" s="67" t="s">
        <v>93</v>
      </c>
      <c r="G13" s="44" t="s">
        <v>54</v>
      </c>
      <c r="H13" s="63">
        <v>2</v>
      </c>
      <c r="I13" s="63">
        <v>4</v>
      </c>
      <c r="J13" s="61">
        <f t="shared" si="0"/>
        <v>120</v>
      </c>
      <c r="K13" s="63">
        <v>30</v>
      </c>
      <c r="L13" s="63">
        <v>30</v>
      </c>
      <c r="M13" s="63">
        <v>0</v>
      </c>
      <c r="N13" s="125" t="s">
        <v>59</v>
      </c>
      <c r="O13" s="45" t="s">
        <v>67</v>
      </c>
    </row>
    <row r="14" spans="1:15" ht="29.25" thickBot="1">
      <c r="A14" s="58">
        <v>8</v>
      </c>
      <c r="B14" s="76" t="s">
        <v>170</v>
      </c>
      <c r="C14" s="76">
        <v>0</v>
      </c>
      <c r="D14" s="76">
        <v>0</v>
      </c>
      <c r="E14" s="76">
        <v>8</v>
      </c>
      <c r="F14" s="67" t="s">
        <v>94</v>
      </c>
      <c r="G14" s="44" t="s">
        <v>54</v>
      </c>
      <c r="H14" s="63">
        <v>2</v>
      </c>
      <c r="I14" s="63">
        <v>5</v>
      </c>
      <c r="J14" s="61">
        <f t="shared" si="0"/>
        <v>150</v>
      </c>
      <c r="K14" s="63">
        <v>45</v>
      </c>
      <c r="L14" s="63">
        <v>30</v>
      </c>
      <c r="M14" s="63">
        <v>0</v>
      </c>
      <c r="N14" s="125" t="s">
        <v>56</v>
      </c>
      <c r="O14" s="45" t="s">
        <v>68</v>
      </c>
    </row>
    <row r="15" spans="1:15" ht="15.75" thickBot="1">
      <c r="A15" s="58">
        <v>9</v>
      </c>
      <c r="B15" s="76" t="s">
        <v>170</v>
      </c>
      <c r="C15" s="76">
        <v>0</v>
      </c>
      <c r="D15" s="76">
        <v>0</v>
      </c>
      <c r="E15" s="76">
        <v>9</v>
      </c>
      <c r="F15" s="67" t="s">
        <v>95</v>
      </c>
      <c r="G15" s="44" t="s">
        <v>54</v>
      </c>
      <c r="H15" s="63">
        <v>2</v>
      </c>
      <c r="I15" s="63">
        <v>4.5</v>
      </c>
      <c r="J15" s="61">
        <f t="shared" si="0"/>
        <v>135</v>
      </c>
      <c r="K15" s="63">
        <v>30</v>
      </c>
      <c r="L15" s="63">
        <v>30</v>
      </c>
      <c r="M15" s="63">
        <v>0</v>
      </c>
      <c r="N15" s="125" t="s">
        <v>59</v>
      </c>
      <c r="O15" s="45" t="s">
        <v>67</v>
      </c>
    </row>
    <row r="16" spans="1:15" ht="29.25" thickBot="1">
      <c r="A16" s="58">
        <v>10</v>
      </c>
      <c r="B16" s="76" t="s">
        <v>170</v>
      </c>
      <c r="C16" s="76">
        <v>0</v>
      </c>
      <c r="D16" s="76">
        <v>1</v>
      </c>
      <c r="E16" s="76">
        <v>0</v>
      </c>
      <c r="F16" s="67" t="s">
        <v>96</v>
      </c>
      <c r="G16" s="44" t="s">
        <v>54</v>
      </c>
      <c r="H16" s="63">
        <v>2</v>
      </c>
      <c r="I16" s="63">
        <v>4.5</v>
      </c>
      <c r="J16" s="61">
        <f t="shared" si="0"/>
        <v>135</v>
      </c>
      <c r="K16" s="63">
        <v>0</v>
      </c>
      <c r="L16" s="63">
        <v>0</v>
      </c>
      <c r="M16" s="63">
        <v>45</v>
      </c>
      <c r="N16" s="125" t="s">
        <v>57</v>
      </c>
      <c r="O16" s="45" t="s">
        <v>68</v>
      </c>
    </row>
    <row r="17" spans="1:15" ht="15.75" thickBot="1">
      <c r="A17" s="58">
        <v>11</v>
      </c>
      <c r="B17" s="76" t="s">
        <v>170</v>
      </c>
      <c r="C17" s="76">
        <v>0</v>
      </c>
      <c r="D17" s="76">
        <v>1</v>
      </c>
      <c r="E17" s="76">
        <v>1</v>
      </c>
      <c r="F17" s="67" t="s">
        <v>97</v>
      </c>
      <c r="G17" s="44" t="s">
        <v>54</v>
      </c>
      <c r="H17" s="63">
        <v>3</v>
      </c>
      <c r="I17" s="63">
        <v>5</v>
      </c>
      <c r="J17" s="61">
        <f t="shared" si="0"/>
        <v>150</v>
      </c>
      <c r="K17" s="63">
        <v>30</v>
      </c>
      <c r="L17" s="63">
        <v>30</v>
      </c>
      <c r="M17" s="63">
        <v>0</v>
      </c>
      <c r="N17" s="124" t="s">
        <v>59</v>
      </c>
      <c r="O17" s="45" t="s">
        <v>67</v>
      </c>
    </row>
    <row r="18" spans="1:15" ht="29.25" thickBot="1">
      <c r="A18" s="58">
        <v>12</v>
      </c>
      <c r="B18" s="76" t="s">
        <v>170</v>
      </c>
      <c r="C18" s="76">
        <v>0</v>
      </c>
      <c r="D18" s="76">
        <v>1</v>
      </c>
      <c r="E18" s="76">
        <v>2</v>
      </c>
      <c r="F18" s="67" t="s">
        <v>98</v>
      </c>
      <c r="G18" s="44" t="s">
        <v>54</v>
      </c>
      <c r="H18" s="63">
        <v>3</v>
      </c>
      <c r="I18" s="63">
        <v>5</v>
      </c>
      <c r="J18" s="61">
        <f t="shared" si="0"/>
        <v>150</v>
      </c>
      <c r="K18" s="63">
        <v>30</v>
      </c>
      <c r="L18" s="63">
        <v>30</v>
      </c>
      <c r="M18" s="63">
        <v>0</v>
      </c>
      <c r="N18" s="125" t="s">
        <v>59</v>
      </c>
      <c r="O18" s="45" t="s">
        <v>67</v>
      </c>
    </row>
    <row r="19" spans="1:15" ht="15.75" thickBot="1">
      <c r="A19" s="58">
        <v>13</v>
      </c>
      <c r="B19" s="76" t="s">
        <v>170</v>
      </c>
      <c r="C19" s="76">
        <v>0</v>
      </c>
      <c r="D19" s="76">
        <v>1</v>
      </c>
      <c r="E19" s="76">
        <v>3</v>
      </c>
      <c r="F19" s="67" t="s">
        <v>99</v>
      </c>
      <c r="G19" s="44" t="s">
        <v>54</v>
      </c>
      <c r="H19" s="63">
        <v>3</v>
      </c>
      <c r="I19" s="63">
        <v>6.5</v>
      </c>
      <c r="J19" s="61">
        <f t="shared" si="0"/>
        <v>195</v>
      </c>
      <c r="K19" s="63">
        <v>60</v>
      </c>
      <c r="L19" s="63">
        <v>30</v>
      </c>
      <c r="M19" s="63">
        <v>0</v>
      </c>
      <c r="N19" s="125" t="s">
        <v>60</v>
      </c>
      <c r="O19" s="45" t="s">
        <v>67</v>
      </c>
    </row>
    <row r="20" spans="1:15" ht="29.25" thickBot="1">
      <c r="A20" s="58">
        <v>14</v>
      </c>
      <c r="B20" s="76" t="s">
        <v>170</v>
      </c>
      <c r="C20" s="76">
        <v>0</v>
      </c>
      <c r="D20" s="76">
        <v>1</v>
      </c>
      <c r="E20" s="76">
        <v>4</v>
      </c>
      <c r="F20" s="67" t="s">
        <v>100</v>
      </c>
      <c r="G20" s="44" t="s">
        <v>54</v>
      </c>
      <c r="H20" s="63">
        <v>3</v>
      </c>
      <c r="I20" s="63">
        <v>4.5</v>
      </c>
      <c r="J20" s="61">
        <f t="shared" si="0"/>
        <v>135</v>
      </c>
      <c r="K20" s="63">
        <v>0</v>
      </c>
      <c r="L20" s="63">
        <v>0</v>
      </c>
      <c r="M20" s="63">
        <v>45</v>
      </c>
      <c r="N20" s="125" t="s">
        <v>57</v>
      </c>
      <c r="O20" s="45" t="s">
        <v>68</v>
      </c>
    </row>
    <row r="21" spans="1:15" ht="15.75" thickBot="1">
      <c r="A21" s="58">
        <v>15</v>
      </c>
      <c r="B21" s="76" t="s">
        <v>170</v>
      </c>
      <c r="C21" s="76">
        <v>0</v>
      </c>
      <c r="D21" s="76">
        <v>1</v>
      </c>
      <c r="E21" s="76">
        <v>5</v>
      </c>
      <c r="F21" s="67" t="s">
        <v>101</v>
      </c>
      <c r="G21" s="44" t="s">
        <v>54</v>
      </c>
      <c r="H21" s="63">
        <v>3</v>
      </c>
      <c r="I21" s="63">
        <v>2</v>
      </c>
      <c r="J21" s="61">
        <f t="shared" si="0"/>
        <v>60</v>
      </c>
      <c r="K21" s="63">
        <v>30</v>
      </c>
      <c r="L21" s="63">
        <v>0</v>
      </c>
      <c r="M21" s="63">
        <v>0</v>
      </c>
      <c r="N21" s="125" t="s">
        <v>61</v>
      </c>
      <c r="O21" s="45" t="s">
        <v>67</v>
      </c>
    </row>
    <row r="22" spans="1:15" ht="29.25" thickBot="1">
      <c r="A22" s="58">
        <v>16</v>
      </c>
      <c r="B22" s="76" t="s">
        <v>170</v>
      </c>
      <c r="C22" s="76">
        <v>0</v>
      </c>
      <c r="D22" s="76">
        <v>1</v>
      </c>
      <c r="E22" s="76">
        <v>6</v>
      </c>
      <c r="F22" s="67" t="s">
        <v>102</v>
      </c>
      <c r="G22" s="44" t="s">
        <v>54</v>
      </c>
      <c r="H22" s="63">
        <v>3</v>
      </c>
      <c r="I22" s="63">
        <v>4.5</v>
      </c>
      <c r="J22" s="61">
        <f t="shared" si="0"/>
        <v>135</v>
      </c>
      <c r="K22" s="63">
        <v>0</v>
      </c>
      <c r="L22" s="63">
        <v>0</v>
      </c>
      <c r="M22" s="63">
        <v>45</v>
      </c>
      <c r="N22" s="125" t="s">
        <v>57</v>
      </c>
      <c r="O22" s="45" t="s">
        <v>68</v>
      </c>
    </row>
    <row r="23" spans="1:15" ht="29.25" thickBot="1">
      <c r="A23" s="58">
        <v>17</v>
      </c>
      <c r="B23" s="76" t="s">
        <v>170</v>
      </c>
      <c r="C23" s="76">
        <v>0</v>
      </c>
      <c r="D23" s="76">
        <v>1</v>
      </c>
      <c r="E23" s="76">
        <v>7</v>
      </c>
      <c r="F23" s="67" t="s">
        <v>103</v>
      </c>
      <c r="G23" s="44" t="s">
        <v>54</v>
      </c>
      <c r="H23" s="63">
        <v>4</v>
      </c>
      <c r="I23" s="63">
        <v>4</v>
      </c>
      <c r="J23" s="61">
        <f t="shared" si="0"/>
        <v>120</v>
      </c>
      <c r="K23" s="63">
        <v>30</v>
      </c>
      <c r="L23" s="63">
        <v>30</v>
      </c>
      <c r="M23" s="63">
        <v>0</v>
      </c>
      <c r="N23" s="124" t="s">
        <v>59</v>
      </c>
      <c r="O23" s="45" t="s">
        <v>67</v>
      </c>
    </row>
    <row r="24" spans="1:15" ht="15.75" thickBot="1">
      <c r="A24" s="58">
        <v>18</v>
      </c>
      <c r="B24" s="76" t="s">
        <v>170</v>
      </c>
      <c r="C24" s="76">
        <v>0</v>
      </c>
      <c r="D24" s="76">
        <v>1</v>
      </c>
      <c r="E24" s="76">
        <v>8</v>
      </c>
      <c r="F24" s="67" t="s">
        <v>104</v>
      </c>
      <c r="G24" s="44" t="s">
        <v>54</v>
      </c>
      <c r="H24" s="63">
        <v>4</v>
      </c>
      <c r="I24" s="63">
        <v>6.5</v>
      </c>
      <c r="J24" s="61">
        <f t="shared" si="0"/>
        <v>195</v>
      </c>
      <c r="K24" s="63">
        <v>60</v>
      </c>
      <c r="L24" s="63">
        <v>30</v>
      </c>
      <c r="M24" s="63">
        <v>0</v>
      </c>
      <c r="N24" s="125" t="s">
        <v>60</v>
      </c>
      <c r="O24" s="45" t="s">
        <v>67</v>
      </c>
    </row>
    <row r="25" spans="1:15" ht="15.75" thickBot="1">
      <c r="A25" s="58">
        <v>19</v>
      </c>
      <c r="B25" s="76" t="s">
        <v>170</v>
      </c>
      <c r="C25" s="76">
        <v>0</v>
      </c>
      <c r="D25" s="76">
        <v>1</v>
      </c>
      <c r="E25" s="76">
        <v>9</v>
      </c>
      <c r="F25" s="67" t="s">
        <v>105</v>
      </c>
      <c r="G25" s="44" t="s">
        <v>54</v>
      </c>
      <c r="H25" s="63">
        <v>4</v>
      </c>
      <c r="I25" s="63">
        <v>5</v>
      </c>
      <c r="J25" s="61">
        <f t="shared" si="0"/>
        <v>150</v>
      </c>
      <c r="K25" s="63">
        <v>60</v>
      </c>
      <c r="L25" s="63">
        <v>15</v>
      </c>
      <c r="M25" s="63">
        <v>0</v>
      </c>
      <c r="N25" s="125" t="s">
        <v>62</v>
      </c>
      <c r="O25" s="45" t="s">
        <v>67</v>
      </c>
    </row>
    <row r="26" spans="1:15" ht="15.75" thickBot="1">
      <c r="A26" s="58">
        <v>20</v>
      </c>
      <c r="B26" s="76" t="s">
        <v>170</v>
      </c>
      <c r="C26" s="76">
        <v>0</v>
      </c>
      <c r="D26" s="76">
        <v>2</v>
      </c>
      <c r="E26" s="76">
        <v>0</v>
      </c>
      <c r="F26" s="67" t="s">
        <v>106</v>
      </c>
      <c r="G26" s="44" t="s">
        <v>54</v>
      </c>
      <c r="H26" s="63">
        <v>4</v>
      </c>
      <c r="I26" s="63">
        <v>4.5</v>
      </c>
      <c r="J26" s="61">
        <f t="shared" si="0"/>
        <v>135</v>
      </c>
      <c r="K26" s="63">
        <v>0</v>
      </c>
      <c r="L26" s="63">
        <v>0</v>
      </c>
      <c r="M26" s="63">
        <v>45</v>
      </c>
      <c r="N26" s="125" t="s">
        <v>57</v>
      </c>
      <c r="O26" s="45" t="s">
        <v>68</v>
      </c>
    </row>
    <row r="27" spans="1:15" ht="29.25" thickBot="1">
      <c r="A27" s="58">
        <v>21</v>
      </c>
      <c r="B27" s="76" t="s">
        <v>170</v>
      </c>
      <c r="C27" s="76">
        <v>0</v>
      </c>
      <c r="D27" s="76">
        <v>2</v>
      </c>
      <c r="E27" s="76">
        <v>1</v>
      </c>
      <c r="F27" s="67" t="s">
        <v>107</v>
      </c>
      <c r="G27" s="44" t="s">
        <v>54</v>
      </c>
      <c r="H27" s="63">
        <v>4</v>
      </c>
      <c r="I27" s="63">
        <v>4</v>
      </c>
      <c r="J27" s="61">
        <f t="shared" si="0"/>
        <v>120</v>
      </c>
      <c r="K27" s="63">
        <v>30</v>
      </c>
      <c r="L27" s="63">
        <v>0</v>
      </c>
      <c r="M27" s="63">
        <v>30</v>
      </c>
      <c r="N27" s="125" t="s">
        <v>58</v>
      </c>
      <c r="O27" s="45" t="s">
        <v>67</v>
      </c>
    </row>
    <row r="28" spans="1:15" ht="57.75" thickBot="1">
      <c r="A28" s="58">
        <v>22</v>
      </c>
      <c r="B28" s="76" t="s">
        <v>170</v>
      </c>
      <c r="C28" s="76">
        <v>0</v>
      </c>
      <c r="D28" s="76">
        <v>2</v>
      </c>
      <c r="E28" s="76">
        <v>2</v>
      </c>
      <c r="F28" s="67" t="s">
        <v>108</v>
      </c>
      <c r="G28" s="44" t="s">
        <v>54</v>
      </c>
      <c r="H28" s="63">
        <v>5</v>
      </c>
      <c r="I28" s="63">
        <v>6</v>
      </c>
      <c r="J28" s="61">
        <f t="shared" si="0"/>
        <v>180</v>
      </c>
      <c r="K28" s="63">
        <v>45</v>
      </c>
      <c r="L28" s="63">
        <v>30</v>
      </c>
      <c r="M28" s="63">
        <v>0</v>
      </c>
      <c r="N28" s="124" t="s">
        <v>56</v>
      </c>
      <c r="O28" s="45" t="s">
        <v>67</v>
      </c>
    </row>
    <row r="29" spans="1:15" ht="57.75" thickBot="1">
      <c r="A29" s="58">
        <v>23</v>
      </c>
      <c r="B29" s="76" t="s">
        <v>170</v>
      </c>
      <c r="C29" s="76">
        <v>0</v>
      </c>
      <c r="D29" s="76">
        <v>2</v>
      </c>
      <c r="E29" s="76">
        <v>3</v>
      </c>
      <c r="F29" s="67" t="s">
        <v>109</v>
      </c>
      <c r="G29" s="44" t="s">
        <v>54</v>
      </c>
      <c r="H29" s="63">
        <v>5</v>
      </c>
      <c r="I29" s="63">
        <v>4.5</v>
      </c>
      <c r="J29" s="61">
        <f t="shared" si="0"/>
        <v>135</v>
      </c>
      <c r="K29" s="63">
        <v>0</v>
      </c>
      <c r="L29" s="63">
        <v>0</v>
      </c>
      <c r="M29" s="63">
        <v>45</v>
      </c>
      <c r="N29" s="125" t="s">
        <v>57</v>
      </c>
      <c r="O29" s="45" t="s">
        <v>68</v>
      </c>
    </row>
    <row r="30" spans="1:15" ht="15.75" thickBot="1">
      <c r="A30" s="58">
        <v>24</v>
      </c>
      <c r="B30" s="76" t="s">
        <v>170</v>
      </c>
      <c r="C30" s="76">
        <v>0</v>
      </c>
      <c r="D30" s="76">
        <v>2</v>
      </c>
      <c r="E30" s="76">
        <v>4</v>
      </c>
      <c r="F30" s="67" t="s">
        <v>110</v>
      </c>
      <c r="G30" s="44" t="s">
        <v>54</v>
      </c>
      <c r="H30" s="63">
        <v>5</v>
      </c>
      <c r="I30" s="63">
        <v>6.5</v>
      </c>
      <c r="J30" s="61">
        <f t="shared" si="0"/>
        <v>195</v>
      </c>
      <c r="K30" s="63">
        <v>60</v>
      </c>
      <c r="L30" s="63">
        <v>30</v>
      </c>
      <c r="M30" s="63">
        <v>0</v>
      </c>
      <c r="N30" s="125" t="s">
        <v>60</v>
      </c>
      <c r="O30" s="45" t="s">
        <v>67</v>
      </c>
    </row>
    <row r="31" spans="1:15" ht="15.75" thickBot="1">
      <c r="A31" s="58">
        <v>25</v>
      </c>
      <c r="B31" s="76" t="s">
        <v>170</v>
      </c>
      <c r="C31" s="76">
        <v>0</v>
      </c>
      <c r="D31" s="76">
        <v>2</v>
      </c>
      <c r="E31" s="76">
        <v>5</v>
      </c>
      <c r="F31" s="67" t="s">
        <v>111</v>
      </c>
      <c r="G31" s="44" t="s">
        <v>54</v>
      </c>
      <c r="H31" s="63">
        <v>5</v>
      </c>
      <c r="I31" s="63">
        <v>6.5</v>
      </c>
      <c r="J31" s="61">
        <f t="shared" si="0"/>
        <v>195</v>
      </c>
      <c r="K31" s="63">
        <v>60</v>
      </c>
      <c r="L31" s="63">
        <v>30</v>
      </c>
      <c r="M31" s="63">
        <v>0</v>
      </c>
      <c r="N31" s="125" t="s">
        <v>60</v>
      </c>
      <c r="O31" s="45" t="s">
        <v>67</v>
      </c>
    </row>
    <row r="32" spans="1:15" ht="15.75" thickBot="1">
      <c r="A32" s="58">
        <v>26</v>
      </c>
      <c r="B32" s="76" t="s">
        <v>171</v>
      </c>
      <c r="C32" s="76">
        <v>0</v>
      </c>
      <c r="D32" s="76">
        <v>0</v>
      </c>
      <c r="E32" s="76">
        <v>1</v>
      </c>
      <c r="F32" s="67" t="s">
        <v>113</v>
      </c>
      <c r="G32" s="44" t="s">
        <v>54</v>
      </c>
      <c r="H32" s="63">
        <v>6</v>
      </c>
      <c r="I32" s="63">
        <v>6</v>
      </c>
      <c r="J32" s="61">
        <f t="shared" si="0"/>
        <v>180</v>
      </c>
      <c r="K32" s="63">
        <v>45</v>
      </c>
      <c r="L32" s="63">
        <v>0</v>
      </c>
      <c r="M32" s="63">
        <v>45</v>
      </c>
      <c r="N32" s="124" t="s">
        <v>63</v>
      </c>
      <c r="O32" s="45" t="s">
        <v>67</v>
      </c>
    </row>
    <row r="33" spans="1:15" ht="15.75" thickBot="1">
      <c r="A33" s="58">
        <v>27</v>
      </c>
      <c r="B33" s="76" t="s">
        <v>171</v>
      </c>
      <c r="C33" s="76">
        <v>0</v>
      </c>
      <c r="D33" s="76">
        <v>0</v>
      </c>
      <c r="E33" s="76">
        <v>2</v>
      </c>
      <c r="F33" s="67" t="s">
        <v>112</v>
      </c>
      <c r="G33" s="44" t="s">
        <v>54</v>
      </c>
      <c r="H33" s="72">
        <v>6</v>
      </c>
      <c r="I33" s="63">
        <v>5</v>
      </c>
      <c r="J33" s="61">
        <f t="shared" si="0"/>
        <v>150</v>
      </c>
      <c r="K33" s="63">
        <v>45</v>
      </c>
      <c r="L33" s="63">
        <v>30</v>
      </c>
      <c r="M33" s="63">
        <v>0</v>
      </c>
      <c r="N33" s="125" t="s">
        <v>56</v>
      </c>
      <c r="O33" s="45" t="s">
        <v>67</v>
      </c>
    </row>
    <row r="34" spans="1:15" ht="29.25" thickBot="1">
      <c r="A34" s="58">
        <v>28</v>
      </c>
      <c r="B34" s="76" t="s">
        <v>171</v>
      </c>
      <c r="C34" s="76">
        <v>0</v>
      </c>
      <c r="D34" s="76">
        <v>0</v>
      </c>
      <c r="E34" s="76">
        <v>3</v>
      </c>
      <c r="F34" s="67" t="s">
        <v>114</v>
      </c>
      <c r="G34" s="44" t="s">
        <v>54</v>
      </c>
      <c r="H34" s="72">
        <v>6</v>
      </c>
      <c r="I34" s="63">
        <v>4.5</v>
      </c>
      <c r="J34" s="61">
        <f t="shared" si="0"/>
        <v>135</v>
      </c>
      <c r="K34" s="63">
        <v>0</v>
      </c>
      <c r="L34" s="63">
        <v>0</v>
      </c>
      <c r="M34" s="63">
        <v>45</v>
      </c>
      <c r="N34" s="125" t="s">
        <v>57</v>
      </c>
      <c r="O34" s="45" t="s">
        <v>68</v>
      </c>
    </row>
    <row r="35" spans="1:15" ht="29.25" thickBot="1">
      <c r="A35" s="58">
        <v>29</v>
      </c>
      <c r="B35" s="76" t="s">
        <v>171</v>
      </c>
      <c r="C35" s="76">
        <v>0</v>
      </c>
      <c r="D35" s="76">
        <v>0</v>
      </c>
      <c r="E35" s="76">
        <v>4</v>
      </c>
      <c r="F35" s="67" t="s">
        <v>115</v>
      </c>
      <c r="G35" s="44" t="s">
        <v>54</v>
      </c>
      <c r="H35" s="63">
        <v>6</v>
      </c>
      <c r="I35" s="63">
        <v>4.5</v>
      </c>
      <c r="J35" s="61">
        <f>I35*30</f>
        <v>135</v>
      </c>
      <c r="K35" s="63">
        <v>30</v>
      </c>
      <c r="L35" s="63">
        <v>30</v>
      </c>
      <c r="M35" s="63">
        <v>0</v>
      </c>
      <c r="N35" s="125" t="s">
        <v>59</v>
      </c>
      <c r="O35" s="45" t="s">
        <v>67</v>
      </c>
    </row>
    <row r="36" spans="1:15" ht="15.75" thickBot="1">
      <c r="A36" s="58">
        <v>30</v>
      </c>
      <c r="B36" s="76" t="s">
        <v>171</v>
      </c>
      <c r="C36" s="76">
        <v>0</v>
      </c>
      <c r="D36" s="76">
        <v>0</v>
      </c>
      <c r="E36" s="76">
        <v>5</v>
      </c>
      <c r="F36" s="67" t="s">
        <v>172</v>
      </c>
      <c r="G36" s="44" t="s">
        <v>54</v>
      </c>
      <c r="H36" s="63">
        <v>6</v>
      </c>
      <c r="I36" s="63">
        <v>3</v>
      </c>
      <c r="J36" s="61">
        <f t="shared" si="0"/>
        <v>90</v>
      </c>
      <c r="K36" s="63">
        <v>45</v>
      </c>
      <c r="L36" s="63">
        <v>0</v>
      </c>
      <c r="M36" s="63">
        <v>0</v>
      </c>
      <c r="N36" s="125" t="s">
        <v>64</v>
      </c>
      <c r="O36" s="45" t="s">
        <v>67</v>
      </c>
    </row>
    <row r="37" spans="1:15" ht="29.25" thickBot="1">
      <c r="A37" s="58">
        <v>31</v>
      </c>
      <c r="B37" s="76" t="s">
        <v>170</v>
      </c>
      <c r="C37" s="76">
        <v>0</v>
      </c>
      <c r="D37" s="76">
        <v>2</v>
      </c>
      <c r="E37" s="76">
        <v>6</v>
      </c>
      <c r="F37" s="67" t="s">
        <v>116</v>
      </c>
      <c r="G37" s="44" t="s">
        <v>54</v>
      </c>
      <c r="H37" s="63">
        <v>7</v>
      </c>
      <c r="I37" s="63">
        <v>7</v>
      </c>
      <c r="J37" s="61">
        <f t="shared" si="0"/>
        <v>210</v>
      </c>
      <c r="K37" s="63">
        <v>60</v>
      </c>
      <c r="L37" s="63">
        <v>30</v>
      </c>
      <c r="M37" s="63">
        <v>0</v>
      </c>
      <c r="N37" s="124" t="s">
        <v>60</v>
      </c>
      <c r="O37" s="45" t="s">
        <v>67</v>
      </c>
    </row>
    <row r="38" spans="1:15" ht="15.75" thickBot="1">
      <c r="A38" s="58">
        <v>32</v>
      </c>
      <c r="B38" s="76" t="s">
        <v>171</v>
      </c>
      <c r="C38" s="76">
        <v>0</v>
      </c>
      <c r="D38" s="76">
        <v>0</v>
      </c>
      <c r="E38" s="76">
        <v>6</v>
      </c>
      <c r="F38" s="67" t="s">
        <v>117</v>
      </c>
      <c r="G38" s="44" t="s">
        <v>54</v>
      </c>
      <c r="H38" s="63">
        <v>7</v>
      </c>
      <c r="I38" s="63">
        <v>7.5</v>
      </c>
      <c r="J38" s="61">
        <f t="shared" si="0"/>
        <v>225</v>
      </c>
      <c r="K38" s="63">
        <v>45</v>
      </c>
      <c r="L38" s="63">
        <v>0</v>
      </c>
      <c r="M38" s="63">
        <v>60</v>
      </c>
      <c r="N38" s="125" t="s">
        <v>65</v>
      </c>
      <c r="O38" s="45" t="s">
        <v>67</v>
      </c>
    </row>
    <row r="39" spans="1:15" ht="29.25" thickBot="1">
      <c r="A39" s="58">
        <v>33</v>
      </c>
      <c r="B39" s="76" t="s">
        <v>171</v>
      </c>
      <c r="C39" s="76">
        <v>0</v>
      </c>
      <c r="D39" s="76">
        <v>0</v>
      </c>
      <c r="E39" s="76">
        <v>7</v>
      </c>
      <c r="F39" s="67" t="s">
        <v>118</v>
      </c>
      <c r="G39" s="44" t="s">
        <v>54</v>
      </c>
      <c r="H39" s="63">
        <v>7</v>
      </c>
      <c r="I39" s="63">
        <v>5</v>
      </c>
      <c r="J39" s="61">
        <f t="shared" si="0"/>
        <v>150</v>
      </c>
      <c r="K39" s="63">
        <v>45</v>
      </c>
      <c r="L39" s="63">
        <v>30</v>
      </c>
      <c r="M39" s="63">
        <v>0</v>
      </c>
      <c r="N39" s="125" t="s">
        <v>56</v>
      </c>
      <c r="O39" s="45" t="s">
        <v>67</v>
      </c>
    </row>
    <row r="40" spans="1:15" ht="15.75" thickBot="1">
      <c r="A40" s="58">
        <v>34</v>
      </c>
      <c r="B40" s="76" t="s">
        <v>170</v>
      </c>
      <c r="C40" s="76">
        <v>0</v>
      </c>
      <c r="D40" s="76">
        <v>2</v>
      </c>
      <c r="E40" s="76">
        <v>7</v>
      </c>
      <c r="F40" s="67" t="s">
        <v>119</v>
      </c>
      <c r="G40" s="44" t="s">
        <v>54</v>
      </c>
      <c r="H40" s="63">
        <v>7</v>
      </c>
      <c r="I40" s="63">
        <v>4.5</v>
      </c>
      <c r="J40" s="61">
        <f t="shared" si="0"/>
        <v>135</v>
      </c>
      <c r="K40" s="63">
        <v>45</v>
      </c>
      <c r="L40" s="63">
        <v>15</v>
      </c>
      <c r="M40" s="63">
        <v>0</v>
      </c>
      <c r="N40" s="125" t="s">
        <v>66</v>
      </c>
      <c r="O40" s="45" t="s">
        <v>67</v>
      </c>
    </row>
    <row r="41" spans="1:15" ht="29.25" thickBot="1">
      <c r="A41" s="58">
        <v>35</v>
      </c>
      <c r="B41" s="76" t="s">
        <v>171</v>
      </c>
      <c r="C41" s="76">
        <v>0</v>
      </c>
      <c r="D41" s="76">
        <v>0</v>
      </c>
      <c r="E41" s="76">
        <v>8</v>
      </c>
      <c r="F41" s="67" t="s">
        <v>120</v>
      </c>
      <c r="G41" s="44" t="s">
        <v>54</v>
      </c>
      <c r="H41" s="63">
        <v>8</v>
      </c>
      <c r="I41" s="63">
        <v>5.5</v>
      </c>
      <c r="J41" s="61">
        <f t="shared" si="0"/>
        <v>165</v>
      </c>
      <c r="K41" s="63">
        <v>60</v>
      </c>
      <c r="L41" s="63">
        <v>30</v>
      </c>
      <c r="M41" s="63">
        <v>0</v>
      </c>
      <c r="N41" s="124" t="s">
        <v>60</v>
      </c>
      <c r="O41" s="45" t="s">
        <v>67</v>
      </c>
    </row>
    <row r="42" spans="1:15" ht="15.75" thickBot="1">
      <c r="A42" s="58">
        <v>36</v>
      </c>
      <c r="B42" s="76" t="s">
        <v>171</v>
      </c>
      <c r="C42" s="76">
        <v>0</v>
      </c>
      <c r="D42" s="76">
        <v>0</v>
      </c>
      <c r="E42" s="76">
        <v>9</v>
      </c>
      <c r="F42" s="67" t="s">
        <v>121</v>
      </c>
      <c r="G42" s="44" t="s">
        <v>54</v>
      </c>
      <c r="H42" s="63">
        <v>8</v>
      </c>
      <c r="I42" s="63">
        <v>4.5</v>
      </c>
      <c r="J42" s="61">
        <f t="shared" si="0"/>
        <v>135</v>
      </c>
      <c r="K42" s="63">
        <v>45</v>
      </c>
      <c r="L42" s="63">
        <v>30</v>
      </c>
      <c r="M42" s="63">
        <v>0</v>
      </c>
      <c r="N42" s="125" t="s">
        <v>56</v>
      </c>
      <c r="O42" s="45" t="s">
        <v>67</v>
      </c>
    </row>
    <row r="43" spans="1:15" ht="29.25" thickBot="1">
      <c r="A43" s="58">
        <v>37</v>
      </c>
      <c r="B43" s="76" t="s">
        <v>171</v>
      </c>
      <c r="C43" s="76">
        <v>0</v>
      </c>
      <c r="D43" s="76">
        <v>1</v>
      </c>
      <c r="E43" s="76">
        <v>0</v>
      </c>
      <c r="F43" s="67" t="s">
        <v>122</v>
      </c>
      <c r="G43" s="44" t="s">
        <v>54</v>
      </c>
      <c r="H43" s="63">
        <v>8</v>
      </c>
      <c r="I43" s="63">
        <v>7.5</v>
      </c>
      <c r="J43" s="61">
        <f t="shared" si="0"/>
        <v>225</v>
      </c>
      <c r="K43" s="63">
        <v>45</v>
      </c>
      <c r="L43" s="63">
        <v>0</v>
      </c>
      <c r="M43" s="63">
        <v>60</v>
      </c>
      <c r="N43" s="125" t="s">
        <v>65</v>
      </c>
      <c r="O43" s="58" t="s">
        <v>67</v>
      </c>
    </row>
    <row r="44" spans="1:15" ht="15">
      <c r="A44" s="161"/>
      <c r="B44" s="162"/>
      <c r="C44" s="162"/>
      <c r="D44" s="162"/>
      <c r="E44" s="162"/>
      <c r="F44" s="163"/>
      <c r="G44" s="164"/>
      <c r="H44" s="165"/>
      <c r="I44" s="165"/>
      <c r="J44" s="165"/>
      <c r="K44" s="165"/>
      <c r="L44" s="165"/>
      <c r="M44" s="165"/>
      <c r="N44" s="166"/>
      <c r="O44" s="167"/>
    </row>
    <row r="45" spans="1:15" ht="15.75" thickBot="1">
      <c r="A45" s="168"/>
      <c r="B45" s="169"/>
      <c r="C45" s="169"/>
      <c r="D45" s="169"/>
      <c r="E45" s="169"/>
      <c r="F45" s="170"/>
      <c r="G45" s="9"/>
      <c r="H45" s="70"/>
      <c r="I45" s="70"/>
      <c r="J45" s="70"/>
      <c r="K45" s="70"/>
      <c r="L45" s="70"/>
      <c r="M45" s="70"/>
      <c r="N45" s="171"/>
      <c r="O45" s="172"/>
    </row>
    <row r="46" spans="1:15" s="16" customFormat="1" ht="15.75" thickBot="1">
      <c r="A46" s="13" t="s">
        <v>124</v>
      </c>
      <c r="B46" s="13"/>
      <c r="C46" s="13"/>
      <c r="D46" s="13"/>
      <c r="E46" s="1"/>
      <c r="F46" s="1"/>
      <c r="G46" s="9"/>
      <c r="H46" s="7"/>
      <c r="I46" s="7"/>
      <c r="J46" s="3"/>
      <c r="K46" s="3"/>
      <c r="L46" s="1"/>
      <c r="M46" s="1"/>
      <c r="N46" s="126"/>
      <c r="O46" s="75"/>
    </row>
    <row r="47" spans="1:15" s="16" customFormat="1" ht="15.75" thickBot="1">
      <c r="A47" s="59"/>
      <c r="B47" s="59"/>
      <c r="C47" s="59"/>
      <c r="D47" s="59"/>
      <c r="E47" s="60"/>
      <c r="F47" s="1"/>
      <c r="G47" s="9"/>
      <c r="H47" s="7"/>
      <c r="I47" s="7"/>
      <c r="J47" s="3"/>
      <c r="K47" s="3"/>
      <c r="L47" s="1"/>
      <c r="M47" s="1"/>
      <c r="N47" s="126"/>
      <c r="O47" s="15"/>
    </row>
    <row r="48" spans="1:15" s="16" customFormat="1" ht="15.75" customHeight="1" thickBot="1">
      <c r="A48" s="180"/>
      <c r="B48" s="13"/>
      <c r="C48" s="13"/>
      <c r="D48" s="13"/>
      <c r="E48" s="1"/>
      <c r="F48" s="219" t="s">
        <v>123</v>
      </c>
      <c r="G48" s="220"/>
      <c r="H48" s="220"/>
      <c r="I48" s="220"/>
      <c r="J48" s="220"/>
      <c r="K48" s="220"/>
      <c r="L48" s="220"/>
      <c r="M48" s="220"/>
      <c r="N48" s="220"/>
      <c r="O48" s="221"/>
    </row>
    <row r="49" spans="1:15" s="16" customFormat="1" ht="15.75" thickBot="1">
      <c r="A49" s="59"/>
      <c r="B49" s="59"/>
      <c r="C49" s="59"/>
      <c r="D49" s="59"/>
      <c r="E49" s="60"/>
      <c r="F49" s="225" t="s">
        <v>125</v>
      </c>
      <c r="G49" s="226"/>
      <c r="H49" s="226"/>
      <c r="I49" s="226"/>
      <c r="J49" s="226"/>
      <c r="K49" s="226"/>
      <c r="L49" s="226"/>
      <c r="M49" s="226"/>
      <c r="N49" s="226"/>
      <c r="O49" s="227"/>
    </row>
    <row r="50" spans="1:15" ht="29.25" thickBot="1">
      <c r="A50" s="58">
        <v>1</v>
      </c>
      <c r="B50" s="58" t="s">
        <v>171</v>
      </c>
      <c r="C50" s="58">
        <v>0</v>
      </c>
      <c r="D50" s="58">
        <v>1</v>
      </c>
      <c r="E50" s="58">
        <v>1</v>
      </c>
      <c r="F50" s="62" t="s">
        <v>126</v>
      </c>
      <c r="G50" s="61" t="s">
        <v>67</v>
      </c>
      <c r="H50" s="61">
        <v>1</v>
      </c>
      <c r="I50" s="61">
        <v>3.5</v>
      </c>
      <c r="J50" s="61">
        <f>I50*30</f>
        <v>105</v>
      </c>
      <c r="K50" s="74">
        <v>45</v>
      </c>
      <c r="L50" s="61">
        <v>0</v>
      </c>
      <c r="M50" s="61">
        <v>0</v>
      </c>
      <c r="N50" s="124">
        <v>300</v>
      </c>
      <c r="O50" s="64" t="s">
        <v>75</v>
      </c>
    </row>
    <row r="51" spans="1:15" ht="15" thickBot="1">
      <c r="A51" s="58">
        <v>2</v>
      </c>
      <c r="B51" s="58" t="s">
        <v>171</v>
      </c>
      <c r="C51" s="58">
        <v>0</v>
      </c>
      <c r="D51" s="58">
        <v>1</v>
      </c>
      <c r="E51" s="58">
        <v>2</v>
      </c>
      <c r="F51" s="62" t="s">
        <v>127</v>
      </c>
      <c r="G51" s="61" t="s">
        <v>67</v>
      </c>
      <c r="H51" s="61">
        <v>1</v>
      </c>
      <c r="I51" s="61">
        <v>4.5</v>
      </c>
      <c r="J51" s="61">
        <f>I51*30</f>
        <v>135</v>
      </c>
      <c r="K51" s="61">
        <v>30</v>
      </c>
      <c r="L51" s="61">
        <v>0</v>
      </c>
      <c r="M51" s="61">
        <v>30</v>
      </c>
      <c r="N51" s="124">
        <v>202</v>
      </c>
      <c r="O51" s="64" t="s">
        <v>75</v>
      </c>
    </row>
    <row r="52" spans="1:15" ht="15" thickBot="1">
      <c r="A52" s="173"/>
      <c r="B52" s="174"/>
      <c r="C52" s="174"/>
      <c r="D52" s="174"/>
      <c r="E52" s="174"/>
      <c r="F52" s="175"/>
      <c r="G52" s="82"/>
      <c r="H52" s="82"/>
      <c r="I52" s="82"/>
      <c r="J52" s="82"/>
      <c r="K52" s="82"/>
      <c r="L52" s="82"/>
      <c r="M52" s="82"/>
      <c r="N52" s="128"/>
      <c r="O52" s="83"/>
    </row>
    <row r="53" spans="1:15" ht="15" thickBot="1">
      <c r="A53" s="173"/>
      <c r="B53" s="174"/>
      <c r="C53" s="174"/>
      <c r="D53" s="174"/>
      <c r="E53" s="174"/>
      <c r="F53" s="222" t="s">
        <v>128</v>
      </c>
      <c r="G53" s="223"/>
      <c r="H53" s="223"/>
      <c r="I53" s="223"/>
      <c r="J53" s="223"/>
      <c r="K53" s="223"/>
      <c r="L53" s="223"/>
      <c r="M53" s="223"/>
      <c r="N53" s="223"/>
      <c r="O53" s="224"/>
    </row>
    <row r="54" spans="1:15" s="11" customFormat="1" ht="15" thickBot="1">
      <c r="A54" s="58">
        <v>3</v>
      </c>
      <c r="B54" s="58" t="s">
        <v>171</v>
      </c>
      <c r="C54" s="58">
        <v>0</v>
      </c>
      <c r="D54" s="58">
        <v>1</v>
      </c>
      <c r="E54" s="58">
        <v>3</v>
      </c>
      <c r="F54" s="86" t="s">
        <v>129</v>
      </c>
      <c r="G54" s="69" t="s">
        <v>67</v>
      </c>
      <c r="H54" s="69">
        <v>2</v>
      </c>
      <c r="I54" s="93">
        <v>3.5</v>
      </c>
      <c r="J54" s="61">
        <f aca="true" t="shared" si="1" ref="J54:J59">I54*30</f>
        <v>105</v>
      </c>
      <c r="K54" s="69">
        <v>30</v>
      </c>
      <c r="L54" s="69">
        <v>0</v>
      </c>
      <c r="M54" s="69">
        <v>15</v>
      </c>
      <c r="N54" s="127" t="s">
        <v>76</v>
      </c>
      <c r="O54" s="94" t="s">
        <v>68</v>
      </c>
    </row>
    <row r="55" spans="1:15" ht="15" thickBot="1">
      <c r="A55" s="58">
        <v>4</v>
      </c>
      <c r="B55" s="58" t="s">
        <v>171</v>
      </c>
      <c r="C55" s="58">
        <v>0</v>
      </c>
      <c r="D55" s="58">
        <v>1</v>
      </c>
      <c r="E55" s="58">
        <v>4</v>
      </c>
      <c r="F55" s="87" t="s">
        <v>130</v>
      </c>
      <c r="G55" s="69" t="s">
        <v>67</v>
      </c>
      <c r="H55" s="69">
        <v>2</v>
      </c>
      <c r="I55" s="93">
        <v>3.5</v>
      </c>
      <c r="J55" s="61">
        <f t="shared" si="1"/>
        <v>105</v>
      </c>
      <c r="K55" s="69">
        <v>30</v>
      </c>
      <c r="L55" s="69">
        <v>0</v>
      </c>
      <c r="M55" s="69">
        <v>15</v>
      </c>
      <c r="N55" s="127" t="s">
        <v>76</v>
      </c>
      <c r="O55" s="93" t="s">
        <v>68</v>
      </c>
    </row>
    <row r="56" spans="1:15" ht="15" thickBot="1">
      <c r="A56" s="58">
        <v>5</v>
      </c>
      <c r="B56" s="58" t="s">
        <v>171</v>
      </c>
      <c r="C56" s="58">
        <v>0</v>
      </c>
      <c r="D56" s="58">
        <v>1</v>
      </c>
      <c r="E56" s="58">
        <v>5</v>
      </c>
      <c r="F56" s="62" t="s">
        <v>131</v>
      </c>
      <c r="G56" s="61" t="s">
        <v>67</v>
      </c>
      <c r="H56" s="92" t="s">
        <v>80</v>
      </c>
      <c r="I56" s="61">
        <v>6</v>
      </c>
      <c r="J56" s="61">
        <f t="shared" si="1"/>
        <v>180</v>
      </c>
      <c r="K56" s="65">
        <v>60</v>
      </c>
      <c r="L56" s="65">
        <v>0</v>
      </c>
      <c r="M56" s="65">
        <v>0</v>
      </c>
      <c r="N56" s="124">
        <v>220</v>
      </c>
      <c r="O56" s="64" t="s">
        <v>75</v>
      </c>
    </row>
    <row r="57" spans="1:15" ht="29.25" thickBot="1">
      <c r="A57" s="58">
        <v>6</v>
      </c>
      <c r="B57" s="58" t="s">
        <v>171</v>
      </c>
      <c r="C57" s="58">
        <v>0</v>
      </c>
      <c r="D57" s="58">
        <v>1</v>
      </c>
      <c r="E57" s="58">
        <v>6</v>
      </c>
      <c r="F57" s="62" t="s">
        <v>132</v>
      </c>
      <c r="G57" s="61" t="s">
        <v>67</v>
      </c>
      <c r="H57" s="61">
        <v>2</v>
      </c>
      <c r="I57" s="63">
        <v>4.5</v>
      </c>
      <c r="J57" s="61">
        <f t="shared" si="1"/>
        <v>135</v>
      </c>
      <c r="K57" s="66">
        <v>30</v>
      </c>
      <c r="L57" s="66">
        <v>30</v>
      </c>
      <c r="M57" s="66">
        <v>0</v>
      </c>
      <c r="N57" s="124">
        <v>220</v>
      </c>
      <c r="O57" s="64" t="s">
        <v>75</v>
      </c>
    </row>
    <row r="58" spans="1:15" s="140" customFormat="1" ht="29.25" thickBot="1">
      <c r="A58" s="135">
        <v>7</v>
      </c>
      <c r="B58" s="58" t="s">
        <v>171</v>
      </c>
      <c r="C58" s="58">
        <v>0</v>
      </c>
      <c r="D58" s="58">
        <v>1</v>
      </c>
      <c r="E58" s="58">
        <v>7</v>
      </c>
      <c r="F58" s="134" t="s">
        <v>173</v>
      </c>
      <c r="G58" s="135" t="s">
        <v>67</v>
      </c>
      <c r="H58" s="135">
        <v>2</v>
      </c>
      <c r="I58" s="136">
        <v>4</v>
      </c>
      <c r="J58" s="135">
        <f t="shared" si="1"/>
        <v>120</v>
      </c>
      <c r="K58" s="137">
        <v>30</v>
      </c>
      <c r="L58" s="137">
        <v>30</v>
      </c>
      <c r="M58" s="137">
        <v>0</v>
      </c>
      <c r="N58" s="138">
        <v>220</v>
      </c>
      <c r="O58" s="139" t="s">
        <v>75</v>
      </c>
    </row>
    <row r="59" spans="1:15" ht="15" thickBot="1">
      <c r="A59" s="58">
        <v>8</v>
      </c>
      <c r="B59" s="58" t="s">
        <v>171</v>
      </c>
      <c r="C59" s="58">
        <v>0</v>
      </c>
      <c r="D59" s="58">
        <v>1</v>
      </c>
      <c r="E59" s="58">
        <v>8</v>
      </c>
      <c r="F59" s="62" t="s">
        <v>133</v>
      </c>
      <c r="G59" s="61" t="s">
        <v>67</v>
      </c>
      <c r="H59" s="61">
        <v>2</v>
      </c>
      <c r="I59" s="63">
        <v>2</v>
      </c>
      <c r="J59" s="61">
        <f t="shared" si="1"/>
        <v>60</v>
      </c>
      <c r="K59" s="66">
        <v>30</v>
      </c>
      <c r="L59" s="66">
        <v>0</v>
      </c>
      <c r="M59" s="66">
        <v>0</v>
      </c>
      <c r="N59" s="124">
        <v>200</v>
      </c>
      <c r="O59" s="64" t="s">
        <v>75</v>
      </c>
    </row>
    <row r="60" spans="1:15" ht="15" thickBot="1">
      <c r="A60" s="173"/>
      <c r="B60" s="174"/>
      <c r="C60" s="174"/>
      <c r="D60" s="174"/>
      <c r="E60" s="174"/>
      <c r="F60" s="175"/>
      <c r="G60" s="82"/>
      <c r="H60" s="82"/>
      <c r="I60" s="82"/>
      <c r="J60" s="82"/>
      <c r="K60" s="82"/>
      <c r="L60" s="82"/>
      <c r="M60" s="82"/>
      <c r="N60" s="128"/>
      <c r="O60" s="83"/>
    </row>
    <row r="61" spans="1:15" ht="16.5" customHeight="1" thickBot="1">
      <c r="A61" s="173"/>
      <c r="B61" s="174"/>
      <c r="C61" s="174"/>
      <c r="D61" s="174"/>
      <c r="E61" s="174"/>
      <c r="F61" s="222" t="s">
        <v>134</v>
      </c>
      <c r="G61" s="223"/>
      <c r="H61" s="223"/>
      <c r="I61" s="223"/>
      <c r="J61" s="223"/>
      <c r="K61" s="223"/>
      <c r="L61" s="223"/>
      <c r="M61" s="223"/>
      <c r="N61" s="223"/>
      <c r="O61" s="224"/>
    </row>
    <row r="62" spans="1:15" s="11" customFormat="1" ht="21" customHeight="1" thickBot="1">
      <c r="A62" s="58">
        <v>9</v>
      </c>
      <c r="B62" s="58" t="s">
        <v>171</v>
      </c>
      <c r="C62" s="58">
        <v>0</v>
      </c>
      <c r="D62" s="58">
        <v>1</v>
      </c>
      <c r="E62" s="58">
        <v>9</v>
      </c>
      <c r="F62" s="86" t="s">
        <v>135</v>
      </c>
      <c r="G62" s="61" t="s">
        <v>67</v>
      </c>
      <c r="H62" s="61">
        <v>3</v>
      </c>
      <c r="I62" s="61">
        <v>4.5</v>
      </c>
      <c r="J62" s="61">
        <f>I62*30</f>
        <v>135</v>
      </c>
      <c r="K62" s="61">
        <v>30</v>
      </c>
      <c r="L62" s="61">
        <v>0</v>
      </c>
      <c r="M62" s="61">
        <v>30</v>
      </c>
      <c r="N62" s="124" t="s">
        <v>58</v>
      </c>
      <c r="O62" s="94" t="s">
        <v>68</v>
      </c>
    </row>
    <row r="63" spans="1:15" s="11" customFormat="1" ht="29.25" customHeight="1" thickBot="1">
      <c r="A63" s="173"/>
      <c r="B63" s="174"/>
      <c r="C63" s="174"/>
      <c r="D63" s="174"/>
      <c r="E63" s="174"/>
      <c r="F63" s="82"/>
      <c r="G63" s="82"/>
      <c r="H63" s="82"/>
      <c r="I63" s="82"/>
      <c r="J63" s="82"/>
      <c r="K63" s="82"/>
      <c r="L63" s="82"/>
      <c r="M63" s="82"/>
      <c r="N63" s="128"/>
      <c r="O63" s="65"/>
    </row>
    <row r="64" spans="1:15" ht="17.25" customHeight="1" thickBot="1">
      <c r="A64" s="173"/>
      <c r="B64" s="174"/>
      <c r="C64" s="174"/>
      <c r="D64" s="174"/>
      <c r="E64" s="174"/>
      <c r="F64" s="222" t="s">
        <v>136</v>
      </c>
      <c r="G64" s="222"/>
      <c r="H64" s="222"/>
      <c r="I64" s="222"/>
      <c r="J64" s="222"/>
      <c r="K64" s="222"/>
      <c r="L64" s="222"/>
      <c r="M64" s="222"/>
      <c r="N64" s="222"/>
      <c r="O64" s="228"/>
    </row>
    <row r="65" spans="1:15" ht="17.25" customHeight="1" thickBot="1">
      <c r="A65" s="58">
        <v>10</v>
      </c>
      <c r="B65" s="58" t="s">
        <v>171</v>
      </c>
      <c r="C65" s="58">
        <v>0</v>
      </c>
      <c r="D65" s="58">
        <v>2</v>
      </c>
      <c r="E65" s="58">
        <v>0</v>
      </c>
      <c r="F65" s="88" t="s">
        <v>137</v>
      </c>
      <c r="G65" s="61" t="s">
        <v>67</v>
      </c>
      <c r="H65" s="61">
        <v>4</v>
      </c>
      <c r="I65" s="61">
        <v>4.5</v>
      </c>
      <c r="J65" s="61">
        <f>I65*30</f>
        <v>135</v>
      </c>
      <c r="K65" s="61">
        <v>30</v>
      </c>
      <c r="L65" s="61">
        <v>0</v>
      </c>
      <c r="M65" s="61">
        <v>30</v>
      </c>
      <c r="N65" s="124" t="s">
        <v>58</v>
      </c>
      <c r="O65" s="95" t="s">
        <v>67</v>
      </c>
    </row>
    <row r="66" spans="1:15" s="145" customFormat="1" ht="15" thickBot="1">
      <c r="A66" s="135">
        <v>11</v>
      </c>
      <c r="B66" s="135" t="s">
        <v>171</v>
      </c>
      <c r="C66" s="135">
        <v>0</v>
      </c>
      <c r="D66" s="135">
        <v>2</v>
      </c>
      <c r="E66" s="135">
        <v>1</v>
      </c>
      <c r="F66" s="141" t="s">
        <v>138</v>
      </c>
      <c r="G66" s="135" t="s">
        <v>67</v>
      </c>
      <c r="H66" s="142" t="s">
        <v>81</v>
      </c>
      <c r="I66" s="135">
        <v>8</v>
      </c>
      <c r="J66" s="135">
        <f>I66*30</f>
        <v>240</v>
      </c>
      <c r="K66" s="143">
        <v>60</v>
      </c>
      <c r="L66" s="143">
        <v>60</v>
      </c>
      <c r="M66" s="135">
        <v>0</v>
      </c>
      <c r="N66" s="144" t="s">
        <v>59</v>
      </c>
      <c r="O66" s="139" t="s">
        <v>75</v>
      </c>
    </row>
    <row r="67" spans="1:15" s="145" customFormat="1" ht="15" thickBot="1">
      <c r="A67" s="135">
        <v>12</v>
      </c>
      <c r="B67" s="58" t="s">
        <v>171</v>
      </c>
      <c r="C67" s="58">
        <v>0</v>
      </c>
      <c r="D67" s="58">
        <v>2</v>
      </c>
      <c r="E67" s="58">
        <v>2</v>
      </c>
      <c r="F67" s="146" t="s">
        <v>174</v>
      </c>
      <c r="G67" s="135" t="s">
        <v>67</v>
      </c>
      <c r="H67" s="135">
        <v>4</v>
      </c>
      <c r="I67" s="136">
        <v>6</v>
      </c>
      <c r="J67" s="135">
        <f>I67*30</f>
        <v>180</v>
      </c>
      <c r="K67" s="137">
        <v>45</v>
      </c>
      <c r="L67" s="137">
        <v>0</v>
      </c>
      <c r="M67" s="135">
        <v>30</v>
      </c>
      <c r="N67" s="147" t="s">
        <v>69</v>
      </c>
      <c r="O67" s="139" t="s">
        <v>67</v>
      </c>
    </row>
    <row r="68" spans="1:15" s="145" customFormat="1" ht="29.25" thickBot="1">
      <c r="A68" s="135">
        <v>13</v>
      </c>
      <c r="B68" s="135" t="s">
        <v>171</v>
      </c>
      <c r="C68" s="135">
        <v>0</v>
      </c>
      <c r="D68" s="135">
        <v>2</v>
      </c>
      <c r="E68" s="135">
        <v>3</v>
      </c>
      <c r="F68" s="146" t="s">
        <v>139</v>
      </c>
      <c r="G68" s="135" t="s">
        <v>67</v>
      </c>
      <c r="H68" s="135">
        <v>4</v>
      </c>
      <c r="I68" s="136">
        <v>3</v>
      </c>
      <c r="J68" s="135">
        <f>I68*30</f>
        <v>90</v>
      </c>
      <c r="K68" s="137">
        <v>30</v>
      </c>
      <c r="L68" s="137">
        <v>0</v>
      </c>
      <c r="M68" s="135">
        <v>0</v>
      </c>
      <c r="N68" s="147" t="s">
        <v>61</v>
      </c>
      <c r="O68" s="139" t="s">
        <v>68</v>
      </c>
    </row>
    <row r="69" spans="1:15" ht="15" thickBot="1">
      <c r="A69" s="173"/>
      <c r="B69" s="174"/>
      <c r="C69" s="174"/>
      <c r="D69" s="174"/>
      <c r="E69" s="174"/>
      <c r="F69" s="190"/>
      <c r="G69" s="190"/>
      <c r="H69" s="190"/>
      <c r="I69" s="190"/>
      <c r="J69" s="190"/>
      <c r="K69" s="190"/>
      <c r="L69" s="190"/>
      <c r="M69" s="190"/>
      <c r="N69" s="190"/>
      <c r="O69" s="191"/>
    </row>
    <row r="70" spans="1:15" ht="15" thickBot="1">
      <c r="A70" s="173"/>
      <c r="B70" s="174"/>
      <c r="C70" s="174"/>
      <c r="D70" s="174"/>
      <c r="E70" s="174"/>
      <c r="F70" s="192" t="s">
        <v>140</v>
      </c>
      <c r="G70" s="193"/>
      <c r="H70" s="193"/>
      <c r="I70" s="193"/>
      <c r="J70" s="193"/>
      <c r="K70" s="193"/>
      <c r="L70" s="193"/>
      <c r="M70" s="193"/>
      <c r="N70" s="193"/>
      <c r="O70" s="194"/>
    </row>
    <row r="71" spans="1:15" ht="15" thickBot="1">
      <c r="A71" s="58">
        <v>14</v>
      </c>
      <c r="B71" s="58" t="s">
        <v>171</v>
      </c>
      <c r="C71" s="58">
        <v>0</v>
      </c>
      <c r="D71" s="58">
        <v>2</v>
      </c>
      <c r="E71" s="58">
        <v>4</v>
      </c>
      <c r="F71" s="87" t="s">
        <v>141</v>
      </c>
      <c r="G71" s="69" t="s">
        <v>67</v>
      </c>
      <c r="H71" s="69">
        <v>5</v>
      </c>
      <c r="I71" s="61">
        <v>5</v>
      </c>
      <c r="J71" s="61">
        <f>I71*30</f>
        <v>150</v>
      </c>
      <c r="K71" s="61">
        <v>30</v>
      </c>
      <c r="L71" s="61">
        <v>0</v>
      </c>
      <c r="M71" s="61">
        <v>30</v>
      </c>
      <c r="N71" s="124" t="s">
        <v>58</v>
      </c>
      <c r="O71" s="93" t="s">
        <v>67</v>
      </c>
    </row>
    <row r="72" spans="1:15" s="11" customFormat="1" ht="43.5" thickBot="1">
      <c r="A72" s="58">
        <v>15</v>
      </c>
      <c r="B72" s="58" t="s">
        <v>171</v>
      </c>
      <c r="C72" s="58">
        <v>0</v>
      </c>
      <c r="D72" s="58">
        <v>2</v>
      </c>
      <c r="E72" s="58">
        <v>5</v>
      </c>
      <c r="F72" s="86" t="s">
        <v>142</v>
      </c>
      <c r="G72" s="61" t="s">
        <v>67</v>
      </c>
      <c r="H72" s="61">
        <v>5</v>
      </c>
      <c r="I72" s="61">
        <v>5</v>
      </c>
      <c r="J72" s="61">
        <f>I72*30</f>
        <v>150</v>
      </c>
      <c r="K72" s="61">
        <v>45</v>
      </c>
      <c r="L72" s="61">
        <v>15</v>
      </c>
      <c r="M72" s="61">
        <v>0</v>
      </c>
      <c r="N72" s="124" t="s">
        <v>66</v>
      </c>
      <c r="O72" s="94" t="s">
        <v>67</v>
      </c>
    </row>
    <row r="73" spans="1:15" ht="15" thickBot="1">
      <c r="A73" s="58">
        <v>16</v>
      </c>
      <c r="B73" s="58" t="s">
        <v>171</v>
      </c>
      <c r="C73" s="58">
        <v>0</v>
      </c>
      <c r="D73" s="58">
        <v>2</v>
      </c>
      <c r="E73" s="58">
        <v>6</v>
      </c>
      <c r="F73" s="87" t="s">
        <v>143</v>
      </c>
      <c r="G73" s="61" t="s">
        <v>67</v>
      </c>
      <c r="H73" s="61">
        <v>5</v>
      </c>
      <c r="I73" s="61">
        <v>3</v>
      </c>
      <c r="J73" s="61">
        <f>I73*30</f>
        <v>90</v>
      </c>
      <c r="K73" s="61">
        <v>45</v>
      </c>
      <c r="L73" s="61">
        <v>0</v>
      </c>
      <c r="M73" s="61">
        <v>0</v>
      </c>
      <c r="N73" s="127" t="s">
        <v>64</v>
      </c>
      <c r="O73" s="64" t="s">
        <v>67</v>
      </c>
    </row>
    <row r="74" spans="1:15" ht="29.25" thickBot="1">
      <c r="A74" s="58">
        <v>17</v>
      </c>
      <c r="B74" s="58" t="s">
        <v>171</v>
      </c>
      <c r="C74" s="58">
        <v>0</v>
      </c>
      <c r="D74" s="58">
        <v>2</v>
      </c>
      <c r="E74" s="58">
        <v>7</v>
      </c>
      <c r="F74" s="68" t="s">
        <v>144</v>
      </c>
      <c r="G74" s="61" t="s">
        <v>67</v>
      </c>
      <c r="H74" s="61">
        <v>5</v>
      </c>
      <c r="I74" s="61">
        <v>4.5</v>
      </c>
      <c r="J74" s="61">
        <f>I74*30</f>
        <v>135</v>
      </c>
      <c r="K74" s="61">
        <v>30</v>
      </c>
      <c r="L74" s="61">
        <v>0</v>
      </c>
      <c r="M74" s="61">
        <v>30</v>
      </c>
      <c r="N74" s="129" t="s">
        <v>58</v>
      </c>
      <c r="O74" s="64" t="s">
        <v>68</v>
      </c>
    </row>
    <row r="75" spans="1:15" ht="29.25" thickBot="1">
      <c r="A75" s="58">
        <v>18</v>
      </c>
      <c r="B75" s="58" t="s">
        <v>171</v>
      </c>
      <c r="C75" s="58">
        <v>0</v>
      </c>
      <c r="D75" s="58">
        <v>3</v>
      </c>
      <c r="E75" s="58">
        <v>8</v>
      </c>
      <c r="F75" s="68" t="s">
        <v>145</v>
      </c>
      <c r="G75" s="61" t="s">
        <v>67</v>
      </c>
      <c r="H75" s="61">
        <v>5</v>
      </c>
      <c r="I75" s="61">
        <v>6.5</v>
      </c>
      <c r="J75" s="61">
        <f>I75*30</f>
        <v>195</v>
      </c>
      <c r="K75" s="61">
        <v>45</v>
      </c>
      <c r="L75" s="61">
        <v>30</v>
      </c>
      <c r="M75" s="61">
        <v>0</v>
      </c>
      <c r="N75" s="129" t="s">
        <v>56</v>
      </c>
      <c r="O75" s="64" t="s">
        <v>67</v>
      </c>
    </row>
    <row r="76" spans="1:15" ht="15" thickBot="1">
      <c r="A76" s="173"/>
      <c r="B76" s="174"/>
      <c r="C76" s="174"/>
      <c r="D76" s="174"/>
      <c r="E76" s="174"/>
      <c r="F76" s="190"/>
      <c r="G76" s="190"/>
      <c r="H76" s="190"/>
      <c r="I76" s="190"/>
      <c r="J76" s="190"/>
      <c r="K76" s="190"/>
      <c r="L76" s="190"/>
      <c r="M76" s="190"/>
      <c r="N76" s="190"/>
      <c r="O76" s="191"/>
    </row>
    <row r="77" spans="1:15" ht="15" thickBot="1">
      <c r="A77" s="173"/>
      <c r="B77" s="15"/>
      <c r="C77" s="15"/>
      <c r="D77" s="15"/>
      <c r="E77" s="15"/>
      <c r="F77" s="192" t="s">
        <v>146</v>
      </c>
      <c r="G77" s="193"/>
      <c r="H77" s="193"/>
      <c r="I77" s="193"/>
      <c r="J77" s="193"/>
      <c r="K77" s="193"/>
      <c r="L77" s="193"/>
      <c r="M77" s="193"/>
      <c r="N77" s="193"/>
      <c r="O77" s="194"/>
    </row>
    <row r="78" spans="1:15" ht="15" thickBot="1">
      <c r="A78" s="58">
        <v>19</v>
      </c>
      <c r="B78" s="58" t="s">
        <v>171</v>
      </c>
      <c r="C78" s="58">
        <v>0</v>
      </c>
      <c r="D78" s="58">
        <v>2</v>
      </c>
      <c r="E78" s="58">
        <v>9</v>
      </c>
      <c r="F78" s="67" t="s">
        <v>147</v>
      </c>
      <c r="G78" s="61" t="s">
        <v>67</v>
      </c>
      <c r="H78" s="61">
        <v>6</v>
      </c>
      <c r="I78" s="61">
        <v>4.5</v>
      </c>
      <c r="J78" s="61">
        <f>I78*30</f>
        <v>135</v>
      </c>
      <c r="K78" s="61">
        <v>45</v>
      </c>
      <c r="L78" s="61">
        <v>15</v>
      </c>
      <c r="M78" s="61">
        <v>0</v>
      </c>
      <c r="N78" s="127" t="s">
        <v>66</v>
      </c>
      <c r="O78" s="64" t="s">
        <v>68</v>
      </c>
    </row>
    <row r="79" spans="1:15" ht="15" thickBot="1">
      <c r="A79" s="58">
        <v>20</v>
      </c>
      <c r="B79" s="58" t="s">
        <v>171</v>
      </c>
      <c r="C79" s="58">
        <v>0</v>
      </c>
      <c r="D79" s="58">
        <v>3</v>
      </c>
      <c r="E79" s="58">
        <v>0</v>
      </c>
      <c r="F79" s="67" t="s">
        <v>148</v>
      </c>
      <c r="G79" s="61" t="s">
        <v>67</v>
      </c>
      <c r="H79" s="61">
        <v>6</v>
      </c>
      <c r="I79" s="61">
        <v>2</v>
      </c>
      <c r="J79" s="61">
        <f>I79*30</f>
        <v>60</v>
      </c>
      <c r="K79" s="61">
        <v>30</v>
      </c>
      <c r="L79" s="61">
        <v>0</v>
      </c>
      <c r="M79" s="61">
        <v>0</v>
      </c>
      <c r="N79" s="129" t="s">
        <v>61</v>
      </c>
      <c r="O79" s="96" t="s">
        <v>67</v>
      </c>
    </row>
    <row r="80" spans="1:15" ht="43.5" thickBot="1">
      <c r="A80" s="58">
        <v>21</v>
      </c>
      <c r="B80" s="58" t="s">
        <v>171</v>
      </c>
      <c r="C80" s="58">
        <v>0</v>
      </c>
      <c r="D80" s="58">
        <v>3</v>
      </c>
      <c r="E80" s="58">
        <v>1</v>
      </c>
      <c r="F80" s="89" t="s">
        <v>149</v>
      </c>
      <c r="G80" s="61" t="s">
        <v>67</v>
      </c>
      <c r="H80" s="61">
        <v>6</v>
      </c>
      <c r="I80" s="61">
        <v>4.5</v>
      </c>
      <c r="J80" s="61">
        <f>I80*30</f>
        <v>135</v>
      </c>
      <c r="K80" s="61">
        <v>30</v>
      </c>
      <c r="L80" s="61">
        <v>0</v>
      </c>
      <c r="M80" s="61">
        <v>30</v>
      </c>
      <c r="N80" s="129" t="s">
        <v>58</v>
      </c>
      <c r="O80" s="64" t="s">
        <v>68</v>
      </c>
    </row>
    <row r="81" spans="1:15" ht="15" thickBot="1">
      <c r="A81" s="58">
        <v>22</v>
      </c>
      <c r="B81" s="58" t="s">
        <v>171</v>
      </c>
      <c r="C81" s="58">
        <v>0</v>
      </c>
      <c r="D81" s="58">
        <v>3</v>
      </c>
      <c r="E81" s="58">
        <v>2</v>
      </c>
      <c r="F81" s="68" t="s">
        <v>150</v>
      </c>
      <c r="G81" s="61" t="s">
        <v>67</v>
      </c>
      <c r="H81" s="61">
        <v>6</v>
      </c>
      <c r="I81" s="61">
        <v>3</v>
      </c>
      <c r="J81" s="61">
        <f>I81*30</f>
        <v>90</v>
      </c>
      <c r="K81" s="61">
        <v>45</v>
      </c>
      <c r="L81" s="61">
        <v>0</v>
      </c>
      <c r="M81" s="61">
        <v>0</v>
      </c>
      <c r="N81" s="129" t="s">
        <v>64</v>
      </c>
      <c r="O81" s="64" t="s">
        <v>67</v>
      </c>
    </row>
    <row r="82" spans="1:15" ht="15" thickBot="1">
      <c r="A82" s="58">
        <v>23</v>
      </c>
      <c r="B82" s="58" t="s">
        <v>171</v>
      </c>
      <c r="C82" s="58">
        <v>0</v>
      </c>
      <c r="D82" s="58">
        <v>3</v>
      </c>
      <c r="E82" s="58">
        <v>3</v>
      </c>
      <c r="F82" s="68" t="s">
        <v>151</v>
      </c>
      <c r="G82" s="61" t="s">
        <v>67</v>
      </c>
      <c r="H82" s="61">
        <v>6</v>
      </c>
      <c r="I82" s="61">
        <v>5.5</v>
      </c>
      <c r="J82" s="61">
        <f>I82*30</f>
        <v>165</v>
      </c>
      <c r="K82" s="61">
        <v>30</v>
      </c>
      <c r="L82" s="61">
        <v>0</v>
      </c>
      <c r="M82" s="61">
        <v>30</v>
      </c>
      <c r="N82" s="129" t="s">
        <v>58</v>
      </c>
      <c r="O82" s="64" t="s">
        <v>67</v>
      </c>
    </row>
    <row r="83" spans="1:15" ht="15" thickBot="1">
      <c r="A83" s="173"/>
      <c r="B83" s="174"/>
      <c r="C83" s="174"/>
      <c r="D83" s="174"/>
      <c r="E83" s="174"/>
      <c r="F83" s="190"/>
      <c r="G83" s="190"/>
      <c r="H83" s="190"/>
      <c r="I83" s="190"/>
      <c r="J83" s="190"/>
      <c r="K83" s="190"/>
      <c r="L83" s="190"/>
      <c r="M83" s="190"/>
      <c r="N83" s="190"/>
      <c r="O83" s="191"/>
    </row>
    <row r="84" spans="1:15" ht="15" thickBot="1">
      <c r="A84" s="173"/>
      <c r="B84" s="174"/>
      <c r="C84" s="174"/>
      <c r="D84" s="174"/>
      <c r="E84" s="174"/>
      <c r="F84" s="192" t="s">
        <v>179</v>
      </c>
      <c r="G84" s="193"/>
      <c r="H84" s="193"/>
      <c r="I84" s="193"/>
      <c r="J84" s="193"/>
      <c r="K84" s="193"/>
      <c r="L84" s="193"/>
      <c r="M84" s="193"/>
      <c r="N84" s="193"/>
      <c r="O84" s="194"/>
    </row>
    <row r="85" spans="1:15" ht="29.25" thickBot="1">
      <c r="A85" s="58">
        <v>24</v>
      </c>
      <c r="B85" s="58" t="s">
        <v>171</v>
      </c>
      <c r="C85" s="58">
        <v>0</v>
      </c>
      <c r="D85" s="58">
        <v>3</v>
      </c>
      <c r="E85" s="58">
        <v>4</v>
      </c>
      <c r="F85" s="67" t="s">
        <v>152</v>
      </c>
      <c r="G85" s="61" t="s">
        <v>67</v>
      </c>
      <c r="H85" s="61">
        <v>7</v>
      </c>
      <c r="I85" s="61">
        <v>6</v>
      </c>
      <c r="J85" s="61">
        <f>I85*30</f>
        <v>180</v>
      </c>
      <c r="K85" s="65">
        <v>45</v>
      </c>
      <c r="L85" s="65">
        <v>0</v>
      </c>
      <c r="M85" s="65">
        <v>30</v>
      </c>
      <c r="N85" s="127" t="s">
        <v>69</v>
      </c>
      <c r="O85" s="64" t="s">
        <v>67</v>
      </c>
    </row>
    <row r="86" spans="1:15" ht="29.25" thickBot="1">
      <c r="A86" s="58">
        <v>25</v>
      </c>
      <c r="B86" s="58" t="s">
        <v>171</v>
      </c>
      <c r="C86" s="58">
        <v>0</v>
      </c>
      <c r="D86" s="58">
        <v>3</v>
      </c>
      <c r="E86" s="58">
        <v>5</v>
      </c>
      <c r="F86" s="68" t="s">
        <v>153</v>
      </c>
      <c r="G86" s="61" t="s">
        <v>67</v>
      </c>
      <c r="H86" s="61">
        <v>7</v>
      </c>
      <c r="I86" s="61">
        <v>6</v>
      </c>
      <c r="J86" s="61">
        <f>I86*30</f>
        <v>180</v>
      </c>
      <c r="K86" s="61">
        <v>45</v>
      </c>
      <c r="L86" s="61">
        <v>0</v>
      </c>
      <c r="M86" s="61">
        <v>30</v>
      </c>
      <c r="N86" s="129" t="s">
        <v>69</v>
      </c>
      <c r="O86" s="64" t="s">
        <v>67</v>
      </c>
    </row>
    <row r="87" spans="1:15" ht="15" thickBot="1">
      <c r="A87" s="58">
        <v>26</v>
      </c>
      <c r="B87" s="58" t="s">
        <v>171</v>
      </c>
      <c r="C87" s="58">
        <v>0</v>
      </c>
      <c r="D87" s="58">
        <v>3</v>
      </c>
      <c r="E87" s="58">
        <v>6</v>
      </c>
      <c r="F87" s="68" t="s">
        <v>154</v>
      </c>
      <c r="G87" s="61" t="s">
        <v>67</v>
      </c>
      <c r="H87" s="61">
        <v>7</v>
      </c>
      <c r="I87" s="61">
        <v>6</v>
      </c>
      <c r="J87" s="61">
        <f>I87*30</f>
        <v>180</v>
      </c>
      <c r="K87" s="61">
        <v>45</v>
      </c>
      <c r="L87" s="61">
        <v>30</v>
      </c>
      <c r="M87" s="61">
        <v>0</v>
      </c>
      <c r="N87" s="129" t="s">
        <v>56</v>
      </c>
      <c r="O87" s="64" t="s">
        <v>68</v>
      </c>
    </row>
    <row r="88" spans="1:15" ht="15" thickBot="1">
      <c r="A88" s="58">
        <v>27</v>
      </c>
      <c r="B88" s="58" t="s">
        <v>171</v>
      </c>
      <c r="C88" s="58">
        <v>0</v>
      </c>
      <c r="D88" s="58">
        <v>3</v>
      </c>
      <c r="E88" s="58">
        <v>7</v>
      </c>
      <c r="F88" s="68" t="s">
        <v>155</v>
      </c>
      <c r="G88" s="61" t="s">
        <v>67</v>
      </c>
      <c r="H88" s="61">
        <v>7</v>
      </c>
      <c r="I88" s="61">
        <v>3</v>
      </c>
      <c r="J88" s="61">
        <f>I88*30</f>
        <v>90</v>
      </c>
      <c r="K88" s="61">
        <v>45</v>
      </c>
      <c r="L88" s="61">
        <v>0</v>
      </c>
      <c r="M88" s="61">
        <v>0</v>
      </c>
      <c r="N88" s="129" t="s">
        <v>64</v>
      </c>
      <c r="O88" s="64" t="s">
        <v>67</v>
      </c>
    </row>
    <row r="89" spans="1:15" ht="15" thickBot="1">
      <c r="A89" s="173"/>
      <c r="B89" s="174"/>
      <c r="C89" s="174"/>
      <c r="D89" s="174"/>
      <c r="E89" s="174"/>
      <c r="F89" s="190"/>
      <c r="G89" s="190"/>
      <c r="H89" s="190"/>
      <c r="I89" s="190"/>
      <c r="J89" s="190"/>
      <c r="K89" s="190"/>
      <c r="L89" s="190"/>
      <c r="M89" s="190"/>
      <c r="N89" s="190"/>
      <c r="O89" s="191"/>
    </row>
    <row r="90" spans="1:15" ht="15" thickBot="1">
      <c r="A90" s="173"/>
      <c r="B90" s="174"/>
      <c r="C90" s="174"/>
      <c r="D90" s="174"/>
      <c r="E90" s="174"/>
      <c r="F90" s="192" t="s">
        <v>180</v>
      </c>
      <c r="G90" s="193"/>
      <c r="H90" s="193"/>
      <c r="I90" s="193"/>
      <c r="J90" s="193"/>
      <c r="K90" s="193"/>
      <c r="L90" s="193"/>
      <c r="M90" s="193"/>
      <c r="N90" s="193"/>
      <c r="O90" s="194"/>
    </row>
    <row r="91" spans="1:15" ht="29.25" thickBot="1">
      <c r="A91" s="58">
        <v>28</v>
      </c>
      <c r="B91" s="58" t="s">
        <v>171</v>
      </c>
      <c r="C91" s="58">
        <v>0</v>
      </c>
      <c r="D91" s="58">
        <v>3</v>
      </c>
      <c r="E91" s="58">
        <v>8</v>
      </c>
      <c r="F91" s="67" t="s">
        <v>156</v>
      </c>
      <c r="G91" s="61" t="s">
        <v>67</v>
      </c>
      <c r="H91" s="61">
        <v>8</v>
      </c>
      <c r="I91" s="61">
        <v>2.5</v>
      </c>
      <c r="J91" s="61">
        <f>I91*30</f>
        <v>75</v>
      </c>
      <c r="K91" s="61">
        <v>45</v>
      </c>
      <c r="L91" s="61">
        <v>0</v>
      </c>
      <c r="M91" s="61">
        <v>0</v>
      </c>
      <c r="N91" s="127" t="s">
        <v>64</v>
      </c>
      <c r="O91" s="64" t="s">
        <v>68</v>
      </c>
    </row>
    <row r="92" spans="1:15" ht="15" thickBot="1">
      <c r="A92" s="58">
        <v>29</v>
      </c>
      <c r="B92" s="58" t="s">
        <v>171</v>
      </c>
      <c r="C92" s="58">
        <v>0</v>
      </c>
      <c r="D92" s="58">
        <v>3</v>
      </c>
      <c r="E92" s="58">
        <v>9</v>
      </c>
      <c r="F92" s="67" t="s">
        <v>157</v>
      </c>
      <c r="G92" s="61" t="s">
        <v>67</v>
      </c>
      <c r="H92" s="61">
        <v>8</v>
      </c>
      <c r="I92" s="61">
        <v>5</v>
      </c>
      <c r="J92" s="61">
        <f>I92*30</f>
        <v>150</v>
      </c>
      <c r="K92" s="61">
        <v>45</v>
      </c>
      <c r="L92" s="61">
        <v>0</v>
      </c>
      <c r="M92" s="61">
        <v>30</v>
      </c>
      <c r="N92" s="124" t="s">
        <v>69</v>
      </c>
      <c r="O92" s="64" t="s">
        <v>67</v>
      </c>
    </row>
    <row r="93" spans="1:15" ht="15" thickBot="1">
      <c r="A93" s="58">
        <v>30</v>
      </c>
      <c r="B93" s="58" t="s">
        <v>171</v>
      </c>
      <c r="C93" s="58">
        <v>0</v>
      </c>
      <c r="D93" s="58">
        <v>4</v>
      </c>
      <c r="E93" s="58">
        <v>0</v>
      </c>
      <c r="F93" s="67" t="s">
        <v>158</v>
      </c>
      <c r="G93" s="61" t="s">
        <v>67</v>
      </c>
      <c r="H93" s="61">
        <v>8</v>
      </c>
      <c r="I93" s="61">
        <v>3</v>
      </c>
      <c r="J93" s="61">
        <f>I93*30</f>
        <v>90</v>
      </c>
      <c r="K93" s="61">
        <v>45</v>
      </c>
      <c r="L93" s="61">
        <v>15</v>
      </c>
      <c r="M93" s="61">
        <v>0</v>
      </c>
      <c r="N93" s="124" t="s">
        <v>66</v>
      </c>
      <c r="O93" s="64" t="s">
        <v>68</v>
      </c>
    </row>
    <row r="94" spans="1:15" ht="15" thickBot="1">
      <c r="A94" s="58">
        <v>31</v>
      </c>
      <c r="B94" s="58" t="s">
        <v>171</v>
      </c>
      <c r="C94" s="58">
        <v>0</v>
      </c>
      <c r="D94" s="58">
        <v>4</v>
      </c>
      <c r="E94" s="58">
        <v>1</v>
      </c>
      <c r="F94" s="67" t="s">
        <v>159</v>
      </c>
      <c r="G94" s="61" t="s">
        <v>67</v>
      </c>
      <c r="H94" s="61">
        <v>8</v>
      </c>
      <c r="I94" s="61">
        <v>3</v>
      </c>
      <c r="J94" s="61">
        <f>I94*30</f>
        <v>90</v>
      </c>
      <c r="K94" s="61">
        <v>45</v>
      </c>
      <c r="L94" s="61">
        <v>0</v>
      </c>
      <c r="M94" s="61">
        <v>0</v>
      </c>
      <c r="N94" s="124" t="s">
        <v>64</v>
      </c>
      <c r="O94" s="64" t="s">
        <v>68</v>
      </c>
    </row>
    <row r="95" spans="1:15" ht="43.5" thickBot="1">
      <c r="A95" s="58">
        <v>32</v>
      </c>
      <c r="B95" s="58" t="s">
        <v>171</v>
      </c>
      <c r="C95" s="58">
        <v>0</v>
      </c>
      <c r="D95" s="58">
        <v>4</v>
      </c>
      <c r="E95" s="58">
        <v>2</v>
      </c>
      <c r="F95" s="67" t="s">
        <v>160</v>
      </c>
      <c r="G95" s="61" t="s">
        <v>67</v>
      </c>
      <c r="H95" s="61">
        <v>8</v>
      </c>
      <c r="I95" s="61">
        <v>3</v>
      </c>
      <c r="J95" s="61">
        <f>I95*30</f>
        <v>90</v>
      </c>
      <c r="K95" s="61">
        <v>45</v>
      </c>
      <c r="L95" s="61">
        <v>0</v>
      </c>
      <c r="M95" s="61">
        <v>0</v>
      </c>
      <c r="N95" s="124" t="s">
        <v>64</v>
      </c>
      <c r="O95" s="64" t="s">
        <v>68</v>
      </c>
    </row>
    <row r="96" spans="7:11" ht="12.75">
      <c r="G96"/>
      <c r="H96"/>
      <c r="I96"/>
      <c r="J96"/>
      <c r="K96"/>
    </row>
    <row r="97" spans="1:11" ht="12.75">
      <c r="A97" s="71" t="s">
        <v>161</v>
      </c>
      <c r="G97"/>
      <c r="H97"/>
      <c r="I97"/>
      <c r="J97"/>
      <c r="K97"/>
    </row>
    <row r="98" s="229" customFormat="1" ht="13.5" thickBot="1">
      <c r="A98" s="229" t="s">
        <v>79</v>
      </c>
    </row>
    <row r="99" spans="1:15" s="16" customFormat="1" ht="15.75" thickBot="1">
      <c r="A99" s="14" t="s">
        <v>162</v>
      </c>
      <c r="B99" s="14"/>
      <c r="C99" s="176"/>
      <c r="D99" s="14"/>
      <c r="E99" s="2"/>
      <c r="F99" s="2"/>
      <c r="G99" s="10"/>
      <c r="H99" s="4"/>
      <c r="I99" s="4"/>
      <c r="J99" s="4"/>
      <c r="K99" s="4"/>
      <c r="L99" s="2"/>
      <c r="M99" s="2"/>
      <c r="N99" s="177"/>
      <c r="O99" s="75"/>
    </row>
    <row r="100" spans="1:15" ht="15" thickBot="1">
      <c r="A100" s="58">
        <v>1</v>
      </c>
      <c r="B100" s="76" t="s">
        <v>170</v>
      </c>
      <c r="C100" s="76">
        <v>0</v>
      </c>
      <c r="D100" s="76">
        <v>2</v>
      </c>
      <c r="E100" s="76">
        <v>8</v>
      </c>
      <c r="F100" s="67" t="s">
        <v>163</v>
      </c>
      <c r="G100" s="61" t="s">
        <v>70</v>
      </c>
      <c r="H100" s="90" t="s">
        <v>77</v>
      </c>
      <c r="I100" s="91">
        <v>3</v>
      </c>
      <c r="J100" s="77">
        <f>I100*30</f>
        <v>90</v>
      </c>
      <c r="K100" s="77"/>
      <c r="L100" s="57"/>
      <c r="M100" s="69">
        <v>90</v>
      </c>
      <c r="N100" s="127" t="s">
        <v>71</v>
      </c>
      <c r="O100" s="157" t="s">
        <v>68</v>
      </c>
    </row>
    <row r="101" spans="1:15" s="11" customFormat="1" ht="29.25" thickBot="1">
      <c r="A101" s="58">
        <v>2</v>
      </c>
      <c r="B101" s="58" t="s">
        <v>170</v>
      </c>
      <c r="C101" s="58">
        <v>0</v>
      </c>
      <c r="D101" s="58">
        <v>2</v>
      </c>
      <c r="E101" s="58">
        <v>9</v>
      </c>
      <c r="F101" s="86" t="s">
        <v>164</v>
      </c>
      <c r="G101" s="61" t="s">
        <v>70</v>
      </c>
      <c r="H101" s="92" t="s">
        <v>78</v>
      </c>
      <c r="I101" s="158">
        <v>12</v>
      </c>
      <c r="J101" s="61">
        <f>I101*30</f>
        <v>360</v>
      </c>
      <c r="K101" s="61"/>
      <c r="L101" s="61"/>
      <c r="M101" s="61">
        <v>180</v>
      </c>
      <c r="N101" s="124" t="s">
        <v>72</v>
      </c>
      <c r="O101" s="78" t="s">
        <v>68</v>
      </c>
    </row>
    <row r="102" spans="1:15" ht="29.25" thickBot="1">
      <c r="A102" s="58">
        <v>3</v>
      </c>
      <c r="B102" s="58" t="s">
        <v>170</v>
      </c>
      <c r="C102" s="58">
        <v>0</v>
      </c>
      <c r="D102" s="58">
        <v>3</v>
      </c>
      <c r="E102" s="58">
        <v>0</v>
      </c>
      <c r="F102" s="86" t="s">
        <v>165</v>
      </c>
      <c r="G102" s="61" t="s">
        <v>70</v>
      </c>
      <c r="H102" s="92" t="s">
        <v>78</v>
      </c>
      <c r="I102" s="158">
        <v>12</v>
      </c>
      <c r="J102" s="61">
        <v>360</v>
      </c>
      <c r="K102" s="61"/>
      <c r="L102" s="61"/>
      <c r="M102" s="61">
        <v>180</v>
      </c>
      <c r="N102" s="124">
        <v>30</v>
      </c>
      <c r="O102" s="78" t="s">
        <v>68</v>
      </c>
    </row>
    <row r="103" spans="1:15" ht="28.5">
      <c r="A103" s="148"/>
      <c r="B103" s="149"/>
      <c r="C103" s="149"/>
      <c r="D103" s="149"/>
      <c r="E103" s="149"/>
      <c r="F103" s="150" t="s">
        <v>166</v>
      </c>
      <c r="G103" s="73"/>
      <c r="H103" s="151"/>
      <c r="I103" s="152"/>
      <c r="J103" s="153"/>
      <c r="K103" s="153"/>
      <c r="L103" s="154"/>
      <c r="M103" s="154"/>
      <c r="N103" s="155"/>
      <c r="O103" s="156"/>
    </row>
    <row r="105" spans="1:14" s="18" customFormat="1" ht="15.75" thickBot="1">
      <c r="A105" s="23" t="s">
        <v>50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N105" s="131"/>
    </row>
    <row r="106" spans="1:17" ht="52.5" customHeight="1" thickBot="1">
      <c r="A106" s="48" t="s">
        <v>0</v>
      </c>
      <c r="B106" s="216" t="s">
        <v>21</v>
      </c>
      <c r="C106" s="217"/>
      <c r="D106" s="217"/>
      <c r="E106" s="218"/>
      <c r="F106" s="49" t="s">
        <v>12</v>
      </c>
      <c r="G106" s="50" t="s">
        <v>24</v>
      </c>
      <c r="H106" s="51" t="s">
        <v>13</v>
      </c>
      <c r="I106" s="52" t="s">
        <v>16</v>
      </c>
      <c r="J106" s="51" t="s">
        <v>14</v>
      </c>
      <c r="K106" s="51" t="s">
        <v>15</v>
      </c>
      <c r="L106" s="50" t="s">
        <v>22</v>
      </c>
      <c r="M106" s="16"/>
      <c r="N106" s="132"/>
      <c r="O106" s="19"/>
      <c r="P106" s="20"/>
      <c r="Q106" s="20"/>
    </row>
    <row r="107" spans="1:14" s="71" customFormat="1" ht="27" customHeight="1" thickBot="1">
      <c r="A107" s="78">
        <v>1</v>
      </c>
      <c r="B107" s="79" t="s">
        <v>171</v>
      </c>
      <c r="C107" s="79">
        <v>0</v>
      </c>
      <c r="D107" s="79">
        <v>4</v>
      </c>
      <c r="E107" s="79">
        <v>3</v>
      </c>
      <c r="F107" s="57" t="s">
        <v>167</v>
      </c>
      <c r="G107" s="80" t="s">
        <v>54</v>
      </c>
      <c r="H107" s="57">
        <v>4</v>
      </c>
      <c r="I107" s="84">
        <v>3</v>
      </c>
      <c r="J107" s="57">
        <v>3</v>
      </c>
      <c r="K107" s="85">
        <f>I107*30</f>
        <v>90</v>
      </c>
      <c r="L107" s="81" t="s">
        <v>68</v>
      </c>
      <c r="N107" s="133"/>
    </row>
    <row r="108" spans="1:14" s="71" customFormat="1" ht="15" thickBot="1">
      <c r="A108" s="61">
        <v>2</v>
      </c>
      <c r="B108" s="57" t="s">
        <v>171</v>
      </c>
      <c r="C108" s="57">
        <v>0</v>
      </c>
      <c r="D108" s="57">
        <v>4</v>
      </c>
      <c r="E108" s="57">
        <v>4</v>
      </c>
      <c r="F108" s="57" t="s">
        <v>168</v>
      </c>
      <c r="G108" s="80" t="s">
        <v>54</v>
      </c>
      <c r="H108" s="57">
        <v>6</v>
      </c>
      <c r="I108" s="84">
        <v>4</v>
      </c>
      <c r="J108" s="57">
        <v>3</v>
      </c>
      <c r="K108" s="85">
        <f>I108*30</f>
        <v>120</v>
      </c>
      <c r="L108" s="81" t="s">
        <v>68</v>
      </c>
      <c r="N108" s="133"/>
    </row>
    <row r="109" spans="1:12" ht="15.75" thickBot="1">
      <c r="A109" s="17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79"/>
    </row>
    <row r="110" spans="1:12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ht="13.5" thickBot="1">
      <c r="A111" s="17" t="s">
        <v>11</v>
      </c>
    </row>
    <row r="112" spans="1:17" ht="54.75" customHeight="1" thickBot="1">
      <c r="A112" s="48" t="s">
        <v>0</v>
      </c>
      <c r="B112" s="216" t="s">
        <v>21</v>
      </c>
      <c r="C112" s="217"/>
      <c r="D112" s="217"/>
      <c r="E112" s="218"/>
      <c r="F112" s="53" t="s">
        <v>12</v>
      </c>
      <c r="G112" s="50" t="s">
        <v>24</v>
      </c>
      <c r="H112" s="50" t="s">
        <v>13</v>
      </c>
      <c r="I112" s="50" t="s">
        <v>16</v>
      </c>
      <c r="J112" s="50" t="s">
        <v>14</v>
      </c>
      <c r="K112" s="50" t="s">
        <v>15</v>
      </c>
      <c r="L112" s="50" t="s">
        <v>22</v>
      </c>
      <c r="M112" s="16"/>
      <c r="N112" s="132"/>
      <c r="O112" s="19"/>
      <c r="P112" s="20"/>
      <c r="Q112" s="20"/>
    </row>
    <row r="113" spans="1:12" ht="15.75" thickBot="1">
      <c r="A113" s="25"/>
      <c r="B113" s="26"/>
      <c r="C113" s="27"/>
      <c r="D113" s="27"/>
      <c r="E113" s="28"/>
      <c r="F113" s="29"/>
      <c r="G113" s="30"/>
      <c r="H113" s="31"/>
      <c r="I113" s="31"/>
      <c r="J113" s="31"/>
      <c r="K113" s="31"/>
      <c r="L113" s="29"/>
    </row>
    <row r="114" spans="1:12" ht="15.75" thickBot="1">
      <c r="A114" s="32"/>
      <c r="B114" s="33"/>
      <c r="C114" s="34"/>
      <c r="D114" s="34"/>
      <c r="E114" s="35"/>
      <c r="F114" s="36"/>
      <c r="G114" s="37"/>
      <c r="H114" s="37"/>
      <c r="I114" s="37"/>
      <c r="J114" s="37"/>
      <c r="K114" s="37"/>
      <c r="L114" s="36"/>
    </row>
    <row r="115" spans="1:12" ht="15.75" thickBot="1">
      <c r="A115" s="38"/>
      <c r="B115" s="39"/>
      <c r="C115" s="40"/>
      <c r="D115" s="40"/>
      <c r="E115" s="41"/>
      <c r="F115" s="42"/>
      <c r="G115" s="43"/>
      <c r="H115" s="43"/>
      <c r="I115" s="43"/>
      <c r="J115" s="43"/>
      <c r="K115" s="43"/>
      <c r="L115" s="42"/>
    </row>
    <row r="117" ht="16.5" thickBot="1">
      <c r="A117" s="22" t="s">
        <v>25</v>
      </c>
    </row>
    <row r="118" spans="1:12" ht="44.25" customHeight="1" thickBot="1">
      <c r="A118" s="195" t="s">
        <v>17</v>
      </c>
      <c r="B118" s="196"/>
      <c r="C118" s="196"/>
      <c r="D118" s="196"/>
      <c r="E118" s="196"/>
      <c r="F118" s="196"/>
      <c r="G118" s="196"/>
      <c r="H118" s="54" t="s">
        <v>16</v>
      </c>
      <c r="I118" s="188" t="s">
        <v>18</v>
      </c>
      <c r="J118" s="197"/>
      <c r="K118" s="188" t="s">
        <v>19</v>
      </c>
      <c r="L118" s="189"/>
    </row>
    <row r="119" spans="1:12" ht="19.5" customHeight="1" thickBot="1">
      <c r="A119" s="185" t="s">
        <v>169</v>
      </c>
      <c r="B119" s="186"/>
      <c r="C119" s="186"/>
      <c r="D119" s="186"/>
      <c r="E119" s="186"/>
      <c r="F119" s="186"/>
      <c r="G119" s="186"/>
      <c r="H119" s="8">
        <v>10</v>
      </c>
      <c r="I119" s="183" t="s">
        <v>73</v>
      </c>
      <c r="J119" s="187"/>
      <c r="K119" s="183" t="s">
        <v>74</v>
      </c>
      <c r="L119" s="184"/>
    </row>
    <row r="121" ht="15">
      <c r="A121" s="47" t="s">
        <v>82</v>
      </c>
    </row>
    <row r="123" ht="15">
      <c r="F123" s="47" t="s">
        <v>30</v>
      </c>
    </row>
  </sheetData>
  <sheetProtection deleteColumns="0" deleteRows="0"/>
  <mergeCells count="35">
    <mergeCell ref="F84:O84"/>
    <mergeCell ref="F89:O89"/>
    <mergeCell ref="G3:G4"/>
    <mergeCell ref="B3:E4"/>
    <mergeCell ref="B5:E5"/>
    <mergeCell ref="B106:E106"/>
    <mergeCell ref="F90:O90"/>
    <mergeCell ref="F48:O48"/>
    <mergeCell ref="F61:O61"/>
    <mergeCell ref="F49:O49"/>
    <mergeCell ref="F53:O53"/>
    <mergeCell ref="F64:O64"/>
    <mergeCell ref="F70:O70"/>
    <mergeCell ref="A98:IV98"/>
    <mergeCell ref="F69:O69"/>
    <mergeCell ref="F1:O1"/>
    <mergeCell ref="A2:E2"/>
    <mergeCell ref="F2:O2"/>
    <mergeCell ref="O3:O4"/>
    <mergeCell ref="F3:F4"/>
    <mergeCell ref="I3:I4"/>
    <mergeCell ref="N3:N4"/>
    <mergeCell ref="J3:M3"/>
    <mergeCell ref="H3:H4"/>
    <mergeCell ref="A3:A4"/>
    <mergeCell ref="K119:L119"/>
    <mergeCell ref="A119:G119"/>
    <mergeCell ref="I119:J119"/>
    <mergeCell ref="K118:L118"/>
    <mergeCell ref="F76:O76"/>
    <mergeCell ref="F77:O77"/>
    <mergeCell ref="F83:O83"/>
    <mergeCell ref="A118:G118"/>
    <mergeCell ref="I118:J118"/>
    <mergeCell ref="B112:E112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="85" zoomScaleNormal="85" zoomScalePageLayoutView="0" workbookViewId="0" topLeftCell="A1">
      <selection activeCell="AF7" sqref="AF7"/>
    </sheetView>
  </sheetViews>
  <sheetFormatPr defaultColWidth="8.8515625" defaultRowHeight="12.75"/>
  <cols>
    <col min="1" max="1" width="15.140625" style="97" customWidth="1"/>
    <col min="2" max="2" width="6.00390625" style="97" customWidth="1"/>
    <col min="3" max="3" width="4.7109375" style="97" customWidth="1"/>
    <col min="4" max="4" width="3.140625" style="97" customWidth="1"/>
    <col min="5" max="5" width="4.57421875" style="97" customWidth="1"/>
    <col min="6" max="6" width="4.7109375" style="97" customWidth="1"/>
    <col min="7" max="7" width="3.8515625" style="97" customWidth="1"/>
    <col min="8" max="8" width="4.28125" style="97" customWidth="1"/>
    <col min="9" max="9" width="4.421875" style="97" customWidth="1"/>
    <col min="10" max="10" width="3.140625" style="97" customWidth="1"/>
    <col min="11" max="11" width="4.140625" style="97" customWidth="1"/>
    <col min="12" max="12" width="4.28125" style="97" customWidth="1"/>
    <col min="13" max="13" width="3.140625" style="97" customWidth="1"/>
    <col min="14" max="14" width="4.140625" style="97" customWidth="1"/>
    <col min="15" max="15" width="4.28125" style="97" customWidth="1"/>
    <col min="16" max="16" width="3.140625" style="97" customWidth="1"/>
    <col min="17" max="17" width="4.00390625" style="97" customWidth="1"/>
    <col min="18" max="18" width="3.8515625" style="97" customWidth="1"/>
    <col min="19" max="19" width="3.140625" style="97" customWidth="1"/>
    <col min="20" max="20" width="4.28125" style="97" customWidth="1"/>
    <col min="21" max="21" width="4.00390625" style="97" customWidth="1"/>
    <col min="22" max="22" width="3.140625" style="97" customWidth="1"/>
    <col min="23" max="23" width="7.00390625" style="97" customWidth="1"/>
    <col min="24" max="24" width="4.57421875" style="97" customWidth="1"/>
    <col min="25" max="25" width="3.140625" style="97" customWidth="1"/>
    <col min="26" max="26" width="5.7109375" style="97" customWidth="1"/>
    <col min="27" max="27" width="5.8515625" style="97" customWidth="1"/>
    <col min="28" max="28" width="5.00390625" style="97" customWidth="1"/>
    <col min="29" max="31" width="3.140625" style="97" customWidth="1"/>
    <col min="32" max="34" width="4.7109375" style="97" customWidth="1"/>
    <col min="35" max="16384" width="8.8515625" style="97" customWidth="1"/>
  </cols>
  <sheetData>
    <row r="1" spans="1:34" ht="15">
      <c r="A1" s="237" t="s">
        <v>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</row>
    <row r="2" spans="1:34" ht="15.75">
      <c r="A2" s="238" t="s">
        <v>45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</row>
    <row r="3" spans="1:34" ht="12.75">
      <c r="A3" s="244" t="s">
        <v>175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</row>
    <row r="4" spans="1:34" ht="13.5" thickBot="1">
      <c r="A4" s="246" t="s">
        <v>85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</row>
    <row r="5" spans="1:34" ht="13.5" thickBot="1">
      <c r="A5" s="268" t="s">
        <v>51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70"/>
      <c r="AC5" s="121"/>
      <c r="AD5" s="121"/>
      <c r="AE5" s="121"/>
      <c r="AF5" s="121"/>
      <c r="AG5" s="121"/>
      <c r="AH5" s="121"/>
    </row>
    <row r="6" spans="1:28" ht="15.75" customHeight="1" thickBot="1">
      <c r="A6" s="256" t="s">
        <v>27</v>
      </c>
      <c r="B6" s="253" t="s">
        <v>31</v>
      </c>
      <c r="C6" s="258"/>
      <c r="D6" s="259"/>
      <c r="E6" s="253" t="s">
        <v>32</v>
      </c>
      <c r="F6" s="258"/>
      <c r="G6" s="259"/>
      <c r="H6" s="253" t="s">
        <v>33</v>
      </c>
      <c r="I6" s="254"/>
      <c r="J6" s="255"/>
      <c r="K6" s="241" t="s">
        <v>34</v>
      </c>
      <c r="L6" s="242"/>
      <c r="M6" s="243"/>
      <c r="N6" s="253" t="s">
        <v>35</v>
      </c>
      <c r="O6" s="258"/>
      <c r="P6" s="259"/>
      <c r="Q6" s="241" t="s">
        <v>36</v>
      </c>
      <c r="R6" s="242"/>
      <c r="S6" s="243"/>
      <c r="T6" s="241" t="s">
        <v>37</v>
      </c>
      <c r="U6" s="242"/>
      <c r="V6" s="243"/>
      <c r="W6" s="253" t="s">
        <v>38</v>
      </c>
      <c r="X6" s="258"/>
      <c r="Y6" s="259"/>
      <c r="Z6" s="265" t="s">
        <v>28</v>
      </c>
      <c r="AA6" s="266"/>
      <c r="AB6" s="267"/>
    </row>
    <row r="7" spans="1:28" ht="92.25" customHeight="1" thickBot="1">
      <c r="A7" s="257"/>
      <c r="B7" s="120" t="s">
        <v>39</v>
      </c>
      <c r="C7" s="119" t="s">
        <v>1</v>
      </c>
      <c r="D7" s="118" t="s">
        <v>42</v>
      </c>
      <c r="E7" s="120" t="s">
        <v>39</v>
      </c>
      <c r="F7" s="119" t="s">
        <v>1</v>
      </c>
      <c r="G7" s="118" t="s">
        <v>42</v>
      </c>
      <c r="H7" s="120" t="s">
        <v>39</v>
      </c>
      <c r="I7" s="119" t="s">
        <v>1</v>
      </c>
      <c r="J7" s="118" t="s">
        <v>42</v>
      </c>
      <c r="K7" s="120" t="s">
        <v>39</v>
      </c>
      <c r="L7" s="119" t="s">
        <v>1</v>
      </c>
      <c r="M7" s="118" t="s">
        <v>42</v>
      </c>
      <c r="N7" s="120" t="s">
        <v>39</v>
      </c>
      <c r="O7" s="119" t="s">
        <v>1</v>
      </c>
      <c r="P7" s="118" t="s">
        <v>42</v>
      </c>
      <c r="Q7" s="120" t="s">
        <v>39</v>
      </c>
      <c r="R7" s="119" t="s">
        <v>1</v>
      </c>
      <c r="S7" s="118" t="s">
        <v>42</v>
      </c>
      <c r="T7" s="120" t="s">
        <v>39</v>
      </c>
      <c r="U7" s="119" t="s">
        <v>1</v>
      </c>
      <c r="V7" s="118" t="s">
        <v>42</v>
      </c>
      <c r="W7" s="120" t="s">
        <v>39</v>
      </c>
      <c r="X7" s="119" t="s">
        <v>1</v>
      </c>
      <c r="Y7" s="118" t="s">
        <v>42</v>
      </c>
      <c r="Z7" s="120" t="s">
        <v>39</v>
      </c>
      <c r="AA7" s="119" t="s">
        <v>1</v>
      </c>
      <c r="AB7" s="118" t="s">
        <v>42</v>
      </c>
    </row>
    <row r="8" spans="1:28" ht="24" customHeight="1" thickBot="1" thickTop="1">
      <c r="A8" s="115" t="s">
        <v>4</v>
      </c>
      <c r="B8" s="117">
        <f>SUM('учебен план'!J7:J10)</f>
        <v>795</v>
      </c>
      <c r="C8" s="114">
        <f>SUM('учебен план'!I7:I10)</f>
        <v>26.5</v>
      </c>
      <c r="D8" s="110">
        <v>4</v>
      </c>
      <c r="E8" s="117">
        <f>SUM('учебен план'!J11:J16)</f>
        <v>900</v>
      </c>
      <c r="F8" s="116">
        <f>SUM('учебен план'!I11:I16)</f>
        <v>30</v>
      </c>
      <c r="G8" s="110">
        <v>6</v>
      </c>
      <c r="H8" s="112">
        <f>SUM('учебен план'!J17:J22)</f>
        <v>825</v>
      </c>
      <c r="I8" s="114">
        <f>SUM('учебен план'!I17:I22)</f>
        <v>27.5</v>
      </c>
      <c r="J8" s="110">
        <v>6</v>
      </c>
      <c r="K8" s="112">
        <f>SUM('учебен план'!J23:J27)</f>
        <v>720</v>
      </c>
      <c r="L8" s="111">
        <f>SUM('учебен план'!I23:I27)</f>
        <v>24</v>
      </c>
      <c r="M8" s="110">
        <v>5</v>
      </c>
      <c r="N8" s="112">
        <f>SUM('учебен план'!J28:J31)</f>
        <v>705</v>
      </c>
      <c r="O8" s="114">
        <f>SUM('учебен план'!I28:I31)</f>
        <v>23.5</v>
      </c>
      <c r="P8" s="110">
        <v>4</v>
      </c>
      <c r="Q8" s="112">
        <f>SUM('учебен план'!J32:J36)</f>
        <v>690</v>
      </c>
      <c r="R8" s="111">
        <f>SUM('учебен план'!I32:I36)</f>
        <v>23</v>
      </c>
      <c r="S8" s="110">
        <v>5</v>
      </c>
      <c r="T8" s="112">
        <f>SUM('учебен план'!J37:J40)</f>
        <v>720</v>
      </c>
      <c r="U8" s="111">
        <f>SUM('учебен план'!I37:I40)</f>
        <v>24</v>
      </c>
      <c r="V8" s="110">
        <v>4</v>
      </c>
      <c r="W8" s="112">
        <f>SUM('учебен план'!J41:J43)</f>
        <v>525</v>
      </c>
      <c r="X8" s="114">
        <v>17.5</v>
      </c>
      <c r="Y8" s="110">
        <v>3</v>
      </c>
      <c r="Z8" s="103">
        <f aca="true" t="shared" si="0" ref="Z8:AB9">B8+E8+H8+K8+N8+Q8+T8+W8</f>
        <v>5880</v>
      </c>
      <c r="AA8" s="103">
        <f t="shared" si="0"/>
        <v>196</v>
      </c>
      <c r="AB8" s="102">
        <f t="shared" si="0"/>
        <v>37</v>
      </c>
    </row>
    <row r="9" spans="1:28" ht="22.5" customHeight="1" thickBot="1">
      <c r="A9" s="115" t="s">
        <v>41</v>
      </c>
      <c r="B9" s="112">
        <f>3.5*30</f>
        <v>105</v>
      </c>
      <c r="C9" s="114">
        <v>3.5</v>
      </c>
      <c r="D9" s="110">
        <v>1</v>
      </c>
      <c r="E9" s="112">
        <f>2*30</f>
        <v>60</v>
      </c>
      <c r="F9" s="181">
        <v>2</v>
      </c>
      <c r="G9" s="110">
        <v>1</v>
      </c>
      <c r="H9" s="112">
        <f>2.5*30</f>
        <v>75</v>
      </c>
      <c r="I9" s="111">
        <v>2.5</v>
      </c>
      <c r="J9" s="110">
        <v>1</v>
      </c>
      <c r="K9" s="112">
        <f>3*30</f>
        <v>90</v>
      </c>
      <c r="L9" s="111">
        <v>3</v>
      </c>
      <c r="M9" s="110">
        <v>1</v>
      </c>
      <c r="N9" s="112">
        <f>6.5*30</f>
        <v>195</v>
      </c>
      <c r="O9" s="111">
        <v>6.5</v>
      </c>
      <c r="P9" s="110">
        <v>1</v>
      </c>
      <c r="Q9" s="112">
        <f>3*30</f>
        <v>90</v>
      </c>
      <c r="R9" s="111">
        <v>3</v>
      </c>
      <c r="S9" s="110">
        <v>1</v>
      </c>
      <c r="T9" s="112">
        <f>6*30</f>
        <v>180</v>
      </c>
      <c r="U9" s="111">
        <v>6</v>
      </c>
      <c r="V9" s="110">
        <v>1</v>
      </c>
      <c r="W9" s="112">
        <f>2.5*30</f>
        <v>75</v>
      </c>
      <c r="X9" s="111">
        <v>2.5</v>
      </c>
      <c r="Y9" s="110">
        <v>1</v>
      </c>
      <c r="Z9" s="102">
        <f t="shared" si="0"/>
        <v>870</v>
      </c>
      <c r="AA9" s="103">
        <f t="shared" si="0"/>
        <v>29</v>
      </c>
      <c r="AB9" s="102">
        <f t="shared" si="0"/>
        <v>8</v>
      </c>
    </row>
    <row r="10" spans="1:28" ht="22.5" customHeight="1" thickBot="1">
      <c r="A10" s="115" t="s">
        <v>40</v>
      </c>
      <c r="B10" s="112"/>
      <c r="C10" s="114"/>
      <c r="D10" s="110"/>
      <c r="E10" s="112"/>
      <c r="F10" s="111" t="s">
        <v>84</v>
      </c>
      <c r="G10" s="113" t="s">
        <v>84</v>
      </c>
      <c r="H10" s="112"/>
      <c r="I10" s="111"/>
      <c r="J10" s="110"/>
      <c r="K10" s="112">
        <v>90</v>
      </c>
      <c r="L10" s="111">
        <v>3</v>
      </c>
      <c r="M10" s="110">
        <v>1</v>
      </c>
      <c r="N10" s="112"/>
      <c r="O10" s="111"/>
      <c r="P10" s="110"/>
      <c r="Q10" s="112">
        <v>120</v>
      </c>
      <c r="R10" s="111">
        <v>4</v>
      </c>
      <c r="S10" s="110">
        <v>1</v>
      </c>
      <c r="T10" s="112"/>
      <c r="U10" s="111"/>
      <c r="V10" s="110"/>
      <c r="W10" s="112" t="s">
        <v>84</v>
      </c>
      <c r="X10" s="111" t="s">
        <v>84</v>
      </c>
      <c r="Y10" s="110" t="s">
        <v>84</v>
      </c>
      <c r="Z10" s="102">
        <f>K10+Q10</f>
        <v>210</v>
      </c>
      <c r="AA10" s="102">
        <f>L10+R10</f>
        <v>7</v>
      </c>
      <c r="AB10" s="102">
        <f>M10+S10</f>
        <v>2</v>
      </c>
    </row>
    <row r="11" spans="1:28" ht="20.25" customHeight="1" thickBot="1">
      <c r="A11" s="109" t="s">
        <v>29</v>
      </c>
      <c r="B11" s="106">
        <f>B8+B9</f>
        <v>900</v>
      </c>
      <c r="C11" s="105">
        <f>C8+C9+C10</f>
        <v>30</v>
      </c>
      <c r="D11" s="104">
        <f>D8+D9+D10</f>
        <v>5</v>
      </c>
      <c r="E11" s="106">
        <f>E8+E9</f>
        <v>960</v>
      </c>
      <c r="F11" s="105">
        <v>30</v>
      </c>
      <c r="G11" s="108">
        <v>7</v>
      </c>
      <c r="H11" s="107">
        <f>H8+H9</f>
        <v>900</v>
      </c>
      <c r="I11" s="105">
        <f>I8+I9+I10</f>
        <v>30</v>
      </c>
      <c r="J11" s="104">
        <v>7</v>
      </c>
      <c r="K11" s="107">
        <f>K8+K9+K10</f>
        <v>900</v>
      </c>
      <c r="L11" s="105">
        <f>L8+L9+L10</f>
        <v>30</v>
      </c>
      <c r="M11" s="104">
        <v>7</v>
      </c>
      <c r="N11" s="107">
        <f>N8+N9+N10</f>
        <v>900</v>
      </c>
      <c r="O11" s="105">
        <f>O8+O9+O10</f>
        <v>30</v>
      </c>
      <c r="P11" s="104">
        <v>5</v>
      </c>
      <c r="Q11" s="107">
        <f>Q8+Q9+Q10</f>
        <v>900</v>
      </c>
      <c r="R11" s="105">
        <f>R8+R9+R10</f>
        <v>30</v>
      </c>
      <c r="S11" s="104">
        <v>7</v>
      </c>
      <c r="T11" s="107">
        <f>T8+T9+T10</f>
        <v>900</v>
      </c>
      <c r="U11" s="105">
        <f>+U8+U9+U10</f>
        <v>30</v>
      </c>
      <c r="V11" s="104">
        <v>5</v>
      </c>
      <c r="W11" s="106">
        <f>W8+W9</f>
        <v>600</v>
      </c>
      <c r="X11" s="105">
        <f>X8+X9</f>
        <v>20</v>
      </c>
      <c r="Y11" s="104">
        <v>4</v>
      </c>
      <c r="Z11" s="103">
        <f>B11+E11+H11+K11+N11+Q11+T11+W11</f>
        <v>6960</v>
      </c>
      <c r="AA11" s="103">
        <f>C11+F11+I11+L11+O11+R11+U11+X11</f>
        <v>230</v>
      </c>
      <c r="AB11" s="102">
        <f>AB8+AB9+AB10</f>
        <v>47</v>
      </c>
    </row>
    <row r="12" ht="13.5" thickBot="1"/>
    <row r="13" spans="1:28" ht="47.25" customHeight="1" thickBot="1">
      <c r="A13" s="272" t="s">
        <v>17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3" t="s">
        <v>16</v>
      </c>
      <c r="R13" s="262"/>
      <c r="S13" s="262"/>
      <c r="T13" s="263" t="s">
        <v>43</v>
      </c>
      <c r="U13" s="263"/>
      <c r="V13" s="262"/>
      <c r="W13" s="260" t="s">
        <v>18</v>
      </c>
      <c r="X13" s="271"/>
      <c r="Y13" s="262"/>
      <c r="Z13" s="260" t="s">
        <v>19</v>
      </c>
      <c r="AA13" s="261"/>
      <c r="AB13" s="262"/>
    </row>
    <row r="14" spans="1:34" ht="39" customHeight="1" thickBot="1">
      <c r="A14" s="240" t="s">
        <v>20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>
        <v>10</v>
      </c>
      <c r="R14" s="239"/>
      <c r="S14" s="239"/>
      <c r="T14" s="239">
        <v>300</v>
      </c>
      <c r="U14" s="239"/>
      <c r="V14" s="239"/>
      <c r="W14" s="239" t="s">
        <v>73</v>
      </c>
      <c r="X14" s="239"/>
      <c r="Y14" s="239"/>
      <c r="Z14" s="239" t="s">
        <v>74</v>
      </c>
      <c r="AA14" s="239"/>
      <c r="AB14" s="239"/>
      <c r="AC14" s="101"/>
      <c r="AD14" s="101"/>
      <c r="AE14" s="246"/>
      <c r="AF14" s="246"/>
      <c r="AG14" s="246"/>
      <c r="AH14" s="264"/>
    </row>
    <row r="15" spans="1:28" ht="36" customHeight="1">
      <c r="A15" s="249" t="s">
        <v>44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47" t="s">
        <v>176</v>
      </c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</row>
    <row r="16" spans="1:18" ht="15.75">
      <c r="A16" s="100"/>
      <c r="R16" s="99"/>
    </row>
    <row r="17" spans="1:24" ht="15">
      <c r="A17" s="98" t="s">
        <v>46</v>
      </c>
      <c r="E17" s="251" t="s">
        <v>83</v>
      </c>
      <c r="F17" s="252"/>
      <c r="G17" s="252"/>
      <c r="H17" s="252"/>
      <c r="X17" s="98" t="s">
        <v>47</v>
      </c>
    </row>
  </sheetData>
  <sheetProtection/>
  <mergeCells count="30">
    <mergeCell ref="AG14:AH14"/>
    <mergeCell ref="Z6:AB6"/>
    <mergeCell ref="A5:AB5"/>
    <mergeCell ref="K6:M6"/>
    <mergeCell ref="W6:Y6"/>
    <mergeCell ref="W13:Y13"/>
    <mergeCell ref="T13:V13"/>
    <mergeCell ref="AE14:AF14"/>
    <mergeCell ref="N6:P6"/>
    <mergeCell ref="A13:P13"/>
    <mergeCell ref="Q15:AB15"/>
    <mergeCell ref="A15:P15"/>
    <mergeCell ref="E17:H17"/>
    <mergeCell ref="H6:J6"/>
    <mergeCell ref="A6:A7"/>
    <mergeCell ref="B6:D6"/>
    <mergeCell ref="Z13:AB13"/>
    <mergeCell ref="Q13:S13"/>
    <mergeCell ref="E6:G6"/>
    <mergeCell ref="Q6:S6"/>
    <mergeCell ref="A1:AH1"/>
    <mergeCell ref="A2:AH2"/>
    <mergeCell ref="W14:Y14"/>
    <mergeCell ref="Q14:S14"/>
    <mergeCell ref="Z14:AB14"/>
    <mergeCell ref="A14:P14"/>
    <mergeCell ref="T14:V14"/>
    <mergeCell ref="T6:V6"/>
    <mergeCell ref="A3:AH3"/>
    <mergeCell ref="A4:A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User1</cp:lastModifiedBy>
  <cp:lastPrinted>2013-02-11T15:25:12Z</cp:lastPrinted>
  <dcterms:created xsi:type="dcterms:W3CDTF">2012-03-07T09:02:11Z</dcterms:created>
  <dcterms:modified xsi:type="dcterms:W3CDTF">2016-05-16T13:55:27Z</dcterms:modified>
  <cp:category/>
  <cp:version/>
  <cp:contentType/>
  <cp:contentStatus/>
</cp:coreProperties>
</file>