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u-site\finances\2019\Нормативна уредба и вътрешни документи на СУ, свързани с бюджета\"/>
    </mc:Choice>
  </mc:AlternateContent>
  <bookViews>
    <workbookView xWindow="0" yWindow="0" windowWidth="25200" windowHeight="11550" activeTab="2"/>
  </bookViews>
  <sheets>
    <sheet name="БАКАЛАВРИ" sheetId="1" r:id="rId1"/>
    <sheet name="МАГИСТРИ" sheetId="2" r:id="rId2"/>
    <sheet name="доктор" sheetId="3" r:id="rId3"/>
  </sheets>
  <definedNames>
    <definedName name="_xlnm._FilterDatabase" localSheetId="2" hidden="1">доктор!$A$7:$BG$9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45" i="3" l="1"/>
  <c r="BG145" i="3" s="1"/>
  <c r="BF144" i="3"/>
  <c r="BF143" i="3"/>
  <c r="BG143" i="3" s="1"/>
  <c r="BF142" i="3"/>
  <c r="BF141" i="3"/>
  <c r="BG140" i="3"/>
  <c r="BF140" i="3"/>
  <c r="BF139" i="3"/>
  <c r="BG139" i="3" s="1"/>
  <c r="BF138" i="3"/>
  <c r="BG138" i="3" s="1"/>
  <c r="BF137" i="3"/>
  <c r="BF136" i="3"/>
  <c r="BF135" i="3"/>
  <c r="BF134" i="3"/>
  <c r="BF133" i="3"/>
  <c r="BG133" i="3" s="1"/>
  <c r="BF132" i="3"/>
  <c r="BF131" i="3"/>
  <c r="BF130" i="3"/>
  <c r="BF129" i="3"/>
  <c r="BF128" i="3"/>
  <c r="BF127" i="3"/>
  <c r="BF126" i="3"/>
  <c r="BF125" i="3"/>
  <c r="BG124" i="3" s="1"/>
  <c r="BF124" i="3"/>
  <c r="BF123" i="3"/>
  <c r="BG123" i="3" s="1"/>
  <c r="BF122" i="3"/>
  <c r="BF121" i="3"/>
  <c r="BF120" i="3"/>
  <c r="BF119" i="3"/>
  <c r="BF118" i="3"/>
  <c r="BF117" i="3"/>
  <c r="BF116" i="3"/>
  <c r="BF115" i="3"/>
  <c r="BF114" i="3"/>
  <c r="BF113" i="3"/>
  <c r="BF112" i="3"/>
  <c r="BF111" i="3"/>
  <c r="BF110" i="3"/>
  <c r="BF109" i="3"/>
  <c r="BF108" i="3"/>
  <c r="BF107" i="3"/>
  <c r="BF106" i="3"/>
  <c r="BF105" i="3"/>
  <c r="BG104" i="3"/>
  <c r="BF104" i="3"/>
  <c r="BF103" i="3"/>
  <c r="BF102" i="3"/>
  <c r="BF101" i="3"/>
  <c r="BF100" i="3"/>
  <c r="BF99" i="3"/>
  <c r="BF98" i="3"/>
  <c r="BF97" i="3"/>
  <c r="BF96" i="3"/>
  <c r="BF95" i="3"/>
  <c r="BF94" i="3"/>
  <c r="BF93" i="3"/>
  <c r="BF92" i="3"/>
  <c r="BF91" i="3"/>
  <c r="BF90" i="3"/>
  <c r="BF89" i="3"/>
  <c r="BF88" i="3"/>
  <c r="BF87" i="3"/>
  <c r="BF86" i="3"/>
  <c r="BF85" i="3"/>
  <c r="BF84" i="3"/>
  <c r="BF83" i="3"/>
  <c r="BF82" i="3"/>
  <c r="BF81" i="3"/>
  <c r="BF80" i="3"/>
  <c r="BF79" i="3"/>
  <c r="BF78" i="3"/>
  <c r="BF77" i="3"/>
  <c r="BF76" i="3"/>
  <c r="BF75" i="3"/>
  <c r="BF74" i="3"/>
  <c r="BF73" i="3"/>
  <c r="BF72" i="3"/>
  <c r="BF71" i="3"/>
  <c r="BF70" i="3"/>
  <c r="BF69" i="3"/>
  <c r="BF68" i="3"/>
  <c r="BG68" i="3" s="1"/>
  <c r="BF67" i="3"/>
  <c r="BF66" i="3"/>
  <c r="BF65" i="3"/>
  <c r="BF64" i="3"/>
  <c r="BF63" i="3"/>
  <c r="BF62" i="3"/>
  <c r="BF61" i="3"/>
  <c r="BF60" i="3"/>
  <c r="BF59" i="3"/>
  <c r="BG59" i="3" s="1"/>
  <c r="BF58" i="3"/>
  <c r="BF57" i="3"/>
  <c r="BF56" i="3"/>
  <c r="BF55" i="3"/>
  <c r="BF54" i="3"/>
  <c r="BF53" i="3"/>
  <c r="BF52" i="3"/>
  <c r="BF51" i="3"/>
  <c r="BF50" i="3"/>
  <c r="BF49" i="3"/>
  <c r="BF48" i="3"/>
  <c r="BG48" i="3" s="1"/>
  <c r="BF47" i="3"/>
  <c r="BF46" i="3"/>
  <c r="BF45" i="3"/>
  <c r="BF44" i="3"/>
  <c r="BF43" i="3"/>
  <c r="BF42" i="3"/>
  <c r="BF41" i="3"/>
  <c r="BF40" i="3"/>
  <c r="BF39" i="3"/>
  <c r="BF38" i="3"/>
  <c r="BF37" i="3"/>
  <c r="BF36" i="3"/>
  <c r="BF35" i="3"/>
  <c r="BF34" i="3"/>
  <c r="BF33" i="3"/>
  <c r="BF32" i="3"/>
  <c r="BF31" i="3"/>
  <c r="BF30" i="3"/>
  <c r="BF29" i="3"/>
  <c r="BF28" i="3"/>
  <c r="BF27" i="3"/>
  <c r="BF26" i="3"/>
  <c r="BF25" i="3"/>
  <c r="BF24" i="3"/>
  <c r="BF23" i="3"/>
  <c r="BF22" i="3"/>
  <c r="BF21" i="3"/>
  <c r="BF20" i="3"/>
  <c r="BF19" i="3"/>
  <c r="BF18" i="3"/>
  <c r="BF17" i="3"/>
  <c r="BF16" i="3"/>
  <c r="BG15" i="3"/>
  <c r="BF15" i="3"/>
  <c r="BF14" i="3"/>
  <c r="BF13" i="3"/>
  <c r="BF12" i="3"/>
  <c r="BF11" i="3"/>
  <c r="BF10" i="3"/>
  <c r="BD166" i="2"/>
  <c r="BD165" i="2"/>
  <c r="BD164" i="2"/>
  <c r="BD163" i="2"/>
  <c r="BD162" i="2"/>
  <c r="BE162" i="2" s="1"/>
  <c r="BD160" i="2"/>
  <c r="BE160" i="2" s="1"/>
  <c r="BD153" i="2"/>
  <c r="BD151" i="2"/>
  <c r="BD150" i="2"/>
  <c r="BD149" i="2"/>
  <c r="BD146" i="2"/>
  <c r="BD145" i="2"/>
  <c r="BE145" i="2" s="1"/>
  <c r="BD144" i="2"/>
  <c r="BD141" i="2"/>
  <c r="BD138" i="2"/>
  <c r="BD135" i="2"/>
  <c r="BD126" i="2"/>
  <c r="BE126" i="2" s="1"/>
  <c r="BD125" i="2"/>
  <c r="BD123" i="2"/>
  <c r="BD122" i="2"/>
  <c r="BD121" i="2"/>
  <c r="BD120" i="2"/>
  <c r="BD119" i="2"/>
  <c r="BD116" i="2"/>
  <c r="BD115" i="2"/>
  <c r="BD109" i="2"/>
  <c r="BD103" i="2"/>
  <c r="BD100" i="2"/>
  <c r="BD98" i="2"/>
  <c r="BD92" i="2"/>
  <c r="BD88" i="2"/>
  <c r="BD87" i="2"/>
  <c r="BD84" i="2"/>
  <c r="BD79" i="2"/>
  <c r="BD78" i="2"/>
  <c r="BD76" i="2"/>
  <c r="BD74" i="2"/>
  <c r="BE70" i="2"/>
  <c r="BD70" i="2"/>
  <c r="BD69" i="2"/>
  <c r="BD68" i="2"/>
  <c r="BD67" i="2"/>
  <c r="BD66" i="2"/>
  <c r="BD65" i="2"/>
  <c r="BD63" i="2"/>
  <c r="BD61" i="2"/>
  <c r="BD59" i="2"/>
  <c r="BD58" i="2"/>
  <c r="BD57" i="2"/>
  <c r="BD56" i="2"/>
  <c r="BD55" i="2"/>
  <c r="BD54" i="2"/>
  <c r="BD53" i="2"/>
  <c r="BD52" i="2"/>
  <c r="BD50" i="2"/>
  <c r="BD48" i="2"/>
  <c r="BD47" i="2"/>
  <c r="BD46" i="2"/>
  <c r="BD43" i="2"/>
  <c r="BD41" i="2"/>
  <c r="BD38" i="2"/>
  <c r="BD36" i="2"/>
  <c r="BD14" i="2"/>
  <c r="BD145" i="1"/>
  <c r="BE145" i="1" s="1"/>
  <c r="BD135" i="1"/>
  <c r="BD123" i="1"/>
  <c r="BD122" i="1"/>
  <c r="BD121" i="1"/>
  <c r="BD120" i="1"/>
  <c r="BD84" i="1"/>
  <c r="BD70" i="1"/>
  <c r="BE70" i="1" s="1"/>
  <c r="BD69" i="1"/>
  <c r="BD68" i="1"/>
  <c r="BD67" i="1"/>
  <c r="BD66" i="1"/>
  <c r="BD65" i="1"/>
  <c r="BD61" i="1"/>
  <c r="BD56" i="1"/>
  <c r="BD47" i="1"/>
  <c r="BD36" i="1"/>
  <c r="BG13" i="3" l="1"/>
  <c r="BG141" i="3"/>
  <c r="BG69" i="3"/>
  <c r="BG66" i="3"/>
  <c r="AA11" i="3" l="1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107" i="3"/>
  <c r="AA108" i="3"/>
  <c r="AA109" i="3"/>
  <c r="AA110" i="3"/>
  <c r="AA111" i="3"/>
  <c r="AA112" i="3"/>
  <c r="AA113" i="3"/>
  <c r="AA114" i="3"/>
  <c r="AA115" i="3"/>
  <c r="AA116" i="3"/>
  <c r="AA117" i="3"/>
  <c r="AA118" i="3"/>
  <c r="AA119" i="3"/>
  <c r="AA120" i="3"/>
  <c r="AA121" i="3"/>
  <c r="AA122" i="3"/>
  <c r="AA123" i="3"/>
  <c r="AA124" i="3"/>
  <c r="AA125" i="3"/>
  <c r="AA126" i="3"/>
  <c r="AA127" i="3"/>
  <c r="AA128" i="3"/>
  <c r="AA129" i="3"/>
  <c r="AA130" i="3"/>
  <c r="AA131" i="3"/>
  <c r="AA132" i="3"/>
  <c r="AA133" i="3"/>
  <c r="AA134" i="3"/>
  <c r="AA135" i="3"/>
  <c r="AA136" i="3"/>
  <c r="AA137" i="3"/>
  <c r="AA138" i="3"/>
  <c r="AA139" i="3"/>
  <c r="AA140" i="3"/>
  <c r="AA141" i="3"/>
  <c r="AA142" i="3"/>
  <c r="AA143" i="3"/>
  <c r="AA144" i="3"/>
  <c r="AA145" i="3"/>
  <c r="AB145" i="3" s="1"/>
  <c r="AA10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AB140" i="3" l="1"/>
  <c r="AB141" i="3"/>
  <c r="AB143" i="3"/>
  <c r="AB139" i="3" l="1"/>
  <c r="AB138" i="3" l="1"/>
  <c r="AB133" i="3" l="1"/>
  <c r="AB130" i="3" l="1"/>
  <c r="AB126" i="3" l="1"/>
  <c r="AB124" i="3" l="1"/>
  <c r="AB123" i="3" l="1"/>
  <c r="AB114" i="3" l="1"/>
  <c r="AB111" i="3" l="1"/>
  <c r="AB110" i="3" l="1"/>
  <c r="AB105" i="3" l="1"/>
  <c r="AB104" i="3" l="1"/>
  <c r="AB101" i="3" l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5" i="1"/>
  <c r="AA44" i="1"/>
  <c r="AA43" i="1"/>
  <c r="AA42" i="1"/>
  <c r="AA41" i="1"/>
  <c r="AA40" i="1"/>
  <c r="AA39" i="1"/>
  <c r="AA38" i="1"/>
  <c r="AA37" i="1"/>
  <c r="AA36" i="1"/>
  <c r="AA34" i="1"/>
  <c r="AA33" i="1"/>
  <c r="AA32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32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9" i="2"/>
  <c r="AZ97" i="2" l="1"/>
  <c r="AN97" i="2"/>
  <c r="AS97" i="2"/>
  <c r="AW97" i="2"/>
  <c r="AV97" i="2"/>
  <c r="AT97" i="2"/>
  <c r="AQ97" i="2"/>
  <c r="BC97" i="2"/>
  <c r="AO97" i="2"/>
  <c r="BB97" i="2"/>
  <c r="AM97" i="2"/>
  <c r="BA97" i="2"/>
  <c r="AL97" i="2"/>
  <c r="AY97" i="2"/>
  <c r="AK97" i="2"/>
  <c r="AR97" i="2"/>
  <c r="AP97" i="2"/>
  <c r="AJ97" i="2"/>
  <c r="AX97" i="2"/>
  <c r="AU97" i="2"/>
  <c r="AY156" i="2"/>
  <c r="AM156" i="2"/>
  <c r="AX156" i="2"/>
  <c r="AL156" i="2"/>
  <c r="AW156" i="2"/>
  <c r="AK156" i="2"/>
  <c r="AT156" i="2"/>
  <c r="BB156" i="2"/>
  <c r="AP156" i="2"/>
  <c r="BA156" i="2"/>
  <c r="AO156" i="2"/>
  <c r="AZ156" i="2"/>
  <c r="AN156" i="2"/>
  <c r="AJ156" i="2"/>
  <c r="AV156" i="2"/>
  <c r="AU156" i="2"/>
  <c r="AS156" i="2"/>
  <c r="AR156" i="2"/>
  <c r="BC156" i="2"/>
  <c r="AQ156" i="2"/>
  <c r="BA132" i="2"/>
  <c r="AO132" i="2"/>
  <c r="AZ132" i="2"/>
  <c r="AN132" i="2"/>
  <c r="AS132" i="2"/>
  <c r="AR132" i="2"/>
  <c r="BC132" i="2"/>
  <c r="AQ132" i="2"/>
  <c r="AY132" i="2"/>
  <c r="AX132" i="2"/>
  <c r="AW132" i="2"/>
  <c r="AV132" i="2"/>
  <c r="AT132" i="2"/>
  <c r="AM132" i="2"/>
  <c r="AL132" i="2"/>
  <c r="AK132" i="2"/>
  <c r="AJ132" i="2"/>
  <c r="BB132" i="2"/>
  <c r="AU132" i="2"/>
  <c r="AP132" i="2"/>
  <c r="AR108" i="2"/>
  <c r="BC108" i="2"/>
  <c r="AQ108" i="2"/>
  <c r="AV108" i="2"/>
  <c r="AJ108" i="2"/>
  <c r="AN108" i="2"/>
  <c r="BB108" i="2"/>
  <c r="AM108" i="2"/>
  <c r="BA108" i="2"/>
  <c r="AL108" i="2"/>
  <c r="AZ108" i="2"/>
  <c r="AK108" i="2"/>
  <c r="AX108" i="2"/>
  <c r="AU108" i="2"/>
  <c r="AT108" i="2"/>
  <c r="AS108" i="2"/>
  <c r="AP108" i="2"/>
  <c r="AO108" i="2"/>
  <c r="AY108" i="2"/>
  <c r="AW108" i="2"/>
  <c r="BC72" i="2"/>
  <c r="AQ72" i="2"/>
  <c r="BB72" i="2"/>
  <c r="AP72" i="2"/>
  <c r="AX72" i="2"/>
  <c r="AL72" i="2"/>
  <c r="AV72" i="2"/>
  <c r="AJ72" i="2"/>
  <c r="AU72" i="2"/>
  <c r="AS72" i="2"/>
  <c r="AM72" i="2"/>
  <c r="AK72" i="2"/>
  <c r="BA72" i="2"/>
  <c r="AZ72" i="2"/>
  <c r="AY72" i="2"/>
  <c r="AW72" i="2"/>
  <c r="AT72" i="2"/>
  <c r="AR72" i="2"/>
  <c r="AO72" i="2"/>
  <c r="AN72" i="2"/>
  <c r="AV60" i="2"/>
  <c r="AJ60" i="2"/>
  <c r="AU60" i="2"/>
  <c r="BC60" i="2"/>
  <c r="AQ60" i="2"/>
  <c r="BA60" i="2"/>
  <c r="AO60" i="2"/>
  <c r="AZ60" i="2"/>
  <c r="BD60" i="2" s="1"/>
  <c r="AN60" i="2"/>
  <c r="AX60" i="2"/>
  <c r="AL60" i="2"/>
  <c r="AP60" i="2"/>
  <c r="AM60" i="2"/>
  <c r="AK60" i="2"/>
  <c r="BB60" i="2"/>
  <c r="AY60" i="2"/>
  <c r="AW60" i="2"/>
  <c r="AT60" i="2"/>
  <c r="AS60" i="2"/>
  <c r="AR60" i="2"/>
  <c r="AS11" i="2"/>
  <c r="AR11" i="2"/>
  <c r="BC11" i="2"/>
  <c r="AQ11" i="2"/>
  <c r="BB11" i="2"/>
  <c r="AP11" i="2"/>
  <c r="BA11" i="2"/>
  <c r="AO11" i="2"/>
  <c r="AZ11" i="2"/>
  <c r="AN11" i="2"/>
  <c r="AY11" i="2"/>
  <c r="AM11" i="2"/>
  <c r="AX11" i="2"/>
  <c r="AL11" i="2"/>
  <c r="AW11" i="2"/>
  <c r="AK11" i="2"/>
  <c r="AV11" i="2"/>
  <c r="AJ11" i="2"/>
  <c r="AT11" i="2"/>
  <c r="AU11" i="2"/>
  <c r="AS133" i="2"/>
  <c r="AR133" i="2"/>
  <c r="AW133" i="2"/>
  <c r="AK133" i="2"/>
  <c r="AV133" i="2"/>
  <c r="AJ133" i="2"/>
  <c r="AU133" i="2"/>
  <c r="BA133" i="2"/>
  <c r="AZ133" i="2"/>
  <c r="AY133" i="2"/>
  <c r="AX133" i="2"/>
  <c r="AQ133" i="2"/>
  <c r="AO133" i="2"/>
  <c r="AN133" i="2"/>
  <c r="AM133" i="2"/>
  <c r="BC133" i="2"/>
  <c r="AL133" i="2"/>
  <c r="BB133" i="2"/>
  <c r="AT133" i="2"/>
  <c r="AP133" i="2"/>
  <c r="AT85" i="2"/>
  <c r="AS85" i="2"/>
  <c r="BC85" i="2"/>
  <c r="AQ85" i="2"/>
  <c r="BA85" i="2"/>
  <c r="AO85" i="2"/>
  <c r="AY85" i="2"/>
  <c r="AM85" i="2"/>
  <c r="AX85" i="2"/>
  <c r="AL85" i="2"/>
  <c r="AW85" i="2"/>
  <c r="AV85" i="2"/>
  <c r="AJ85" i="2"/>
  <c r="AU85" i="2"/>
  <c r="AR85" i="2"/>
  <c r="AP85" i="2"/>
  <c r="AN85" i="2"/>
  <c r="AK85" i="2"/>
  <c r="BB85" i="2"/>
  <c r="AZ85" i="2"/>
  <c r="AT37" i="2"/>
  <c r="AU37" i="2"/>
  <c r="AV37" i="2"/>
  <c r="AM37" i="2"/>
  <c r="AY37" i="2"/>
  <c r="AO37" i="2"/>
  <c r="BA37" i="2"/>
  <c r="AP37" i="2"/>
  <c r="BB37" i="2"/>
  <c r="AQ37" i="2"/>
  <c r="BC37" i="2"/>
  <c r="AR37" i="2"/>
  <c r="AS37" i="2"/>
  <c r="AZ37" i="2"/>
  <c r="AK37" i="2"/>
  <c r="AL37" i="2"/>
  <c r="AN37" i="2"/>
  <c r="AW37" i="2"/>
  <c r="AX37" i="2"/>
  <c r="AJ37" i="2"/>
  <c r="AR21" i="2"/>
  <c r="BC21" i="2"/>
  <c r="AQ21" i="2"/>
  <c r="BB21" i="2"/>
  <c r="AP21" i="2"/>
  <c r="BA21" i="2"/>
  <c r="AO21" i="2"/>
  <c r="AZ21" i="2"/>
  <c r="AN21" i="2"/>
  <c r="AY21" i="2"/>
  <c r="AM21" i="2"/>
  <c r="AX21" i="2"/>
  <c r="AL21" i="2"/>
  <c r="AW21" i="2"/>
  <c r="AK21" i="2"/>
  <c r="AV21" i="2"/>
  <c r="AJ21" i="2"/>
  <c r="AU21" i="2"/>
  <c r="AT21" i="2"/>
  <c r="AS21" i="2"/>
  <c r="AZ32" i="2"/>
  <c r="AN32" i="2"/>
  <c r="AY32" i="2"/>
  <c r="AM32" i="2"/>
  <c r="AX32" i="2"/>
  <c r="AL32" i="2"/>
  <c r="AW32" i="2"/>
  <c r="AK32" i="2"/>
  <c r="AV32" i="2"/>
  <c r="AJ32" i="2"/>
  <c r="AU32" i="2"/>
  <c r="AT32" i="2"/>
  <c r="AS32" i="2"/>
  <c r="AR32" i="2"/>
  <c r="BC32" i="2"/>
  <c r="AQ32" i="2"/>
  <c r="BB32" i="2"/>
  <c r="BA32" i="2"/>
  <c r="AP32" i="2"/>
  <c r="AO32" i="2"/>
  <c r="AV96" i="2"/>
  <c r="AJ96" i="2"/>
  <c r="BA96" i="2"/>
  <c r="AO96" i="2"/>
  <c r="BC96" i="2"/>
  <c r="AN96" i="2"/>
  <c r="BB96" i="2"/>
  <c r="AM96" i="2"/>
  <c r="AY96" i="2"/>
  <c r="AK96" i="2"/>
  <c r="AW96" i="2"/>
  <c r="AT96" i="2"/>
  <c r="AS96" i="2"/>
  <c r="AR96" i="2"/>
  <c r="AQ96" i="2"/>
  <c r="AZ96" i="2"/>
  <c r="AX96" i="2"/>
  <c r="AU96" i="2"/>
  <c r="AP96" i="2"/>
  <c r="AL96" i="2"/>
  <c r="AZ20" i="2"/>
  <c r="AN20" i="2"/>
  <c r="AY20" i="2"/>
  <c r="AM20" i="2"/>
  <c r="AX20" i="2"/>
  <c r="AL20" i="2"/>
  <c r="AW20" i="2"/>
  <c r="AK20" i="2"/>
  <c r="AV20" i="2"/>
  <c r="AJ20" i="2"/>
  <c r="AU20" i="2"/>
  <c r="AT20" i="2"/>
  <c r="AS20" i="2"/>
  <c r="AP20" i="2"/>
  <c r="AR20" i="2"/>
  <c r="BC20" i="2"/>
  <c r="AQ20" i="2"/>
  <c r="BB20" i="2"/>
  <c r="BA20" i="2"/>
  <c r="AO20" i="2"/>
  <c r="BA167" i="2"/>
  <c r="AO167" i="2"/>
  <c r="AZ167" i="2"/>
  <c r="AN167" i="2"/>
  <c r="AY167" i="2"/>
  <c r="AM167" i="2"/>
  <c r="AV167" i="2"/>
  <c r="AJ167" i="2"/>
  <c r="AT167" i="2"/>
  <c r="AS167" i="2"/>
  <c r="AR167" i="2"/>
  <c r="BC167" i="2"/>
  <c r="AQ167" i="2"/>
  <c r="BB167" i="2"/>
  <c r="AP167" i="2"/>
  <c r="AX167" i="2"/>
  <c r="AW167" i="2"/>
  <c r="AU167" i="2"/>
  <c r="AK167" i="2"/>
  <c r="AL167" i="2"/>
  <c r="BD167" i="2" s="1"/>
  <c r="BE167" i="2" s="1"/>
  <c r="AU155" i="2"/>
  <c r="AT155" i="2"/>
  <c r="AS155" i="2"/>
  <c r="BB155" i="2"/>
  <c r="AP155" i="2"/>
  <c r="AX155" i="2"/>
  <c r="AL155" i="2"/>
  <c r="AW155" i="2"/>
  <c r="AK155" i="2"/>
  <c r="AV155" i="2"/>
  <c r="AJ155" i="2"/>
  <c r="BC155" i="2"/>
  <c r="BA155" i="2"/>
  <c r="AZ155" i="2"/>
  <c r="AR155" i="2"/>
  <c r="AO155" i="2"/>
  <c r="AN155" i="2"/>
  <c r="AM155" i="2"/>
  <c r="AY155" i="2"/>
  <c r="AQ155" i="2"/>
  <c r="AU143" i="2"/>
  <c r="AT143" i="2"/>
  <c r="AS143" i="2"/>
  <c r="AX143" i="2"/>
  <c r="AL143" i="2"/>
  <c r="AW143" i="2"/>
  <c r="AK143" i="2"/>
  <c r="AV143" i="2"/>
  <c r="AJ143" i="2"/>
  <c r="AO143" i="2"/>
  <c r="AN143" i="2"/>
  <c r="AM143" i="2"/>
  <c r="BB143" i="2"/>
  <c r="AZ143" i="2"/>
  <c r="AY143" i="2"/>
  <c r="AR143" i="2"/>
  <c r="AQ143" i="2"/>
  <c r="BA143" i="2"/>
  <c r="AP143" i="2"/>
  <c r="BC143" i="2"/>
  <c r="AW131" i="2"/>
  <c r="AK131" i="2"/>
  <c r="AV131" i="2"/>
  <c r="AJ131" i="2"/>
  <c r="BA131" i="2"/>
  <c r="AO131" i="2"/>
  <c r="AZ131" i="2"/>
  <c r="AN131" i="2"/>
  <c r="AY131" i="2"/>
  <c r="AM131" i="2"/>
  <c r="BB131" i="2"/>
  <c r="AX131" i="2"/>
  <c r="AU131" i="2"/>
  <c r="AT131" i="2"/>
  <c r="AR131" i="2"/>
  <c r="AP131" i="2"/>
  <c r="AL131" i="2"/>
  <c r="BC131" i="2"/>
  <c r="AS131" i="2"/>
  <c r="AQ131" i="2"/>
  <c r="AZ107" i="2"/>
  <c r="AN107" i="2"/>
  <c r="AY107" i="2"/>
  <c r="AM107" i="2"/>
  <c r="AR107" i="2"/>
  <c r="AS107" i="2"/>
  <c r="AQ107" i="2"/>
  <c r="AP107" i="2"/>
  <c r="AO107" i="2"/>
  <c r="BB107" i="2"/>
  <c r="AK107" i="2"/>
  <c r="AX107" i="2"/>
  <c r="AW107" i="2"/>
  <c r="AV107" i="2"/>
  <c r="AU107" i="2"/>
  <c r="BC107" i="2"/>
  <c r="BA107" i="2"/>
  <c r="AT107" i="2"/>
  <c r="AL107" i="2"/>
  <c r="AJ107" i="2"/>
  <c r="AW95" i="2"/>
  <c r="AT95" i="2"/>
  <c r="AS95" i="2"/>
  <c r="AQ95" i="2"/>
  <c r="BB95" i="2"/>
  <c r="AO95" i="2"/>
  <c r="AZ95" i="2"/>
  <c r="AM95" i="2"/>
  <c r="AY95" i="2"/>
  <c r="AL95" i="2"/>
  <c r="AX95" i="2"/>
  <c r="AK95" i="2"/>
  <c r="AV95" i="2"/>
  <c r="AJ95" i="2"/>
  <c r="AP95" i="2"/>
  <c r="AN95" i="2"/>
  <c r="AU95" i="2"/>
  <c r="BC95" i="2"/>
  <c r="BA95" i="2"/>
  <c r="AR95" i="2"/>
  <c r="BC83" i="2"/>
  <c r="AQ83" i="2"/>
  <c r="BB83" i="2"/>
  <c r="AP83" i="2"/>
  <c r="AZ83" i="2"/>
  <c r="AN83" i="2"/>
  <c r="AX83" i="2"/>
  <c r="AL83" i="2"/>
  <c r="AV83" i="2"/>
  <c r="AJ83" i="2"/>
  <c r="AU83" i="2"/>
  <c r="AS83" i="2"/>
  <c r="AM83" i="2"/>
  <c r="AK83" i="2"/>
  <c r="BA83" i="2"/>
  <c r="AY83" i="2"/>
  <c r="AW83" i="2"/>
  <c r="AR83" i="2"/>
  <c r="AT83" i="2"/>
  <c r="AO83" i="2"/>
  <c r="AY71" i="2"/>
  <c r="AM71" i="2"/>
  <c r="AX71" i="2"/>
  <c r="AL71" i="2"/>
  <c r="AT71" i="2"/>
  <c r="AR71" i="2"/>
  <c r="BC71" i="2"/>
  <c r="AQ71" i="2"/>
  <c r="BA71" i="2"/>
  <c r="AO71" i="2"/>
  <c r="BB71" i="2"/>
  <c r="AZ71" i="2"/>
  <c r="BD71" i="2" s="1"/>
  <c r="AW71" i="2"/>
  <c r="AV71" i="2"/>
  <c r="AU71" i="2"/>
  <c r="AS71" i="2"/>
  <c r="AK71" i="2"/>
  <c r="AP71" i="2"/>
  <c r="AN71" i="2"/>
  <c r="AJ71" i="2"/>
  <c r="AZ35" i="2"/>
  <c r="AN35" i="2"/>
  <c r="AY35" i="2"/>
  <c r="AM35" i="2"/>
  <c r="AX35" i="2"/>
  <c r="AL35" i="2"/>
  <c r="AW35" i="2"/>
  <c r="AK35" i="2"/>
  <c r="AV35" i="2"/>
  <c r="AJ35" i="2"/>
  <c r="AU35" i="2"/>
  <c r="AT35" i="2"/>
  <c r="AS35" i="2"/>
  <c r="BB35" i="2"/>
  <c r="AP35" i="2"/>
  <c r="AR35" i="2"/>
  <c r="BC35" i="2"/>
  <c r="AQ35" i="2"/>
  <c r="BA35" i="2"/>
  <c r="AO35" i="2"/>
  <c r="BC157" i="2"/>
  <c r="AQ157" i="2"/>
  <c r="BB157" i="2"/>
  <c r="AP157" i="2"/>
  <c r="BA157" i="2"/>
  <c r="AO157" i="2"/>
  <c r="AX157" i="2"/>
  <c r="AL157" i="2"/>
  <c r="AT157" i="2"/>
  <c r="AS157" i="2"/>
  <c r="AR157" i="2"/>
  <c r="AV157" i="2"/>
  <c r="AU157" i="2"/>
  <c r="AN157" i="2"/>
  <c r="AM157" i="2"/>
  <c r="AJ157" i="2"/>
  <c r="AZ157" i="2"/>
  <c r="AY157" i="2"/>
  <c r="AW157" i="2"/>
  <c r="AK157" i="2"/>
  <c r="BD157" i="2" s="1"/>
  <c r="AW49" i="2"/>
  <c r="AK49" i="2"/>
  <c r="BB49" i="2"/>
  <c r="AP49" i="2"/>
  <c r="AS49" i="2"/>
  <c r="AR49" i="2"/>
  <c r="AQ49" i="2"/>
  <c r="AO49" i="2"/>
  <c r="BC49" i="2"/>
  <c r="AN49" i="2"/>
  <c r="BA49" i="2"/>
  <c r="AM49" i="2"/>
  <c r="AZ49" i="2"/>
  <c r="AL49" i="2"/>
  <c r="AY49" i="2"/>
  <c r="AJ49" i="2"/>
  <c r="AU49" i="2"/>
  <c r="AX49" i="2"/>
  <c r="AV49" i="2"/>
  <c r="AT49" i="2"/>
  <c r="AR118" i="2"/>
  <c r="BC118" i="2"/>
  <c r="AQ118" i="2"/>
  <c r="AV118" i="2"/>
  <c r="AJ118" i="2"/>
  <c r="AU118" i="2"/>
  <c r="AT118" i="2"/>
  <c r="AS118" i="2"/>
  <c r="AP118" i="2"/>
  <c r="AO118" i="2"/>
  <c r="AM118" i="2"/>
  <c r="BA118" i="2"/>
  <c r="AK118" i="2"/>
  <c r="AZ118" i="2"/>
  <c r="AY118" i="2"/>
  <c r="AX118" i="2"/>
  <c r="BB118" i="2"/>
  <c r="AW118" i="2"/>
  <c r="AN118" i="2"/>
  <c r="AL118" i="2"/>
  <c r="BB94" i="2"/>
  <c r="AP94" i="2"/>
  <c r="BA94" i="2"/>
  <c r="AO94" i="2"/>
  <c r="AY94" i="2"/>
  <c r="AM94" i="2"/>
  <c r="AW94" i="2"/>
  <c r="AK94" i="2"/>
  <c r="AU94" i="2"/>
  <c r="AT94" i="2"/>
  <c r="AS94" i="2"/>
  <c r="AR94" i="2"/>
  <c r="BC94" i="2"/>
  <c r="AZ94" i="2"/>
  <c r="AX94" i="2"/>
  <c r="AV94" i="2"/>
  <c r="AQ94" i="2"/>
  <c r="AN94" i="2"/>
  <c r="AL94" i="2"/>
  <c r="AJ94" i="2"/>
  <c r="AY82" i="2"/>
  <c r="AM82" i="2"/>
  <c r="AX82" i="2"/>
  <c r="AL82" i="2"/>
  <c r="AV82" i="2"/>
  <c r="AT82" i="2"/>
  <c r="AR82" i="2"/>
  <c r="BC82" i="2"/>
  <c r="AQ82" i="2"/>
  <c r="BA82" i="2"/>
  <c r="AO82" i="2"/>
  <c r="BB82" i="2"/>
  <c r="AZ82" i="2"/>
  <c r="AW82" i="2"/>
  <c r="AU82" i="2"/>
  <c r="AS82" i="2"/>
  <c r="AP82" i="2"/>
  <c r="AN82" i="2"/>
  <c r="AK82" i="2"/>
  <c r="AJ82" i="2"/>
  <c r="AV34" i="2"/>
  <c r="AJ34" i="2"/>
  <c r="AU34" i="2"/>
  <c r="AT34" i="2"/>
  <c r="AS34" i="2"/>
  <c r="AR34" i="2"/>
  <c r="BC34" i="2"/>
  <c r="AQ34" i="2"/>
  <c r="BB34" i="2"/>
  <c r="AP34" i="2"/>
  <c r="BA34" i="2"/>
  <c r="AO34" i="2"/>
  <c r="AL34" i="2"/>
  <c r="AZ34" i="2"/>
  <c r="AN34" i="2"/>
  <c r="AX34" i="2"/>
  <c r="AY34" i="2"/>
  <c r="AM34" i="2"/>
  <c r="AW34" i="2"/>
  <c r="AK34" i="2"/>
  <c r="AW134" i="2"/>
  <c r="AK134" i="2"/>
  <c r="AV134" i="2"/>
  <c r="AJ134" i="2"/>
  <c r="BA134" i="2"/>
  <c r="AO134" i="2"/>
  <c r="AZ134" i="2"/>
  <c r="AN134" i="2"/>
  <c r="AY134" i="2"/>
  <c r="AM134" i="2"/>
  <c r="BC134" i="2"/>
  <c r="BB134" i="2"/>
  <c r="AX134" i="2"/>
  <c r="AU134" i="2"/>
  <c r="AS134" i="2"/>
  <c r="AQ134" i="2"/>
  <c r="AP134" i="2"/>
  <c r="AL134" i="2"/>
  <c r="AT134" i="2"/>
  <c r="AR134" i="2"/>
  <c r="AV19" i="2"/>
  <c r="AJ19" i="2"/>
  <c r="AU19" i="2"/>
  <c r="AT19" i="2"/>
  <c r="AS19" i="2"/>
  <c r="AR19" i="2"/>
  <c r="BC19" i="2"/>
  <c r="AQ19" i="2"/>
  <c r="BB19" i="2"/>
  <c r="AP19" i="2"/>
  <c r="BA19" i="2"/>
  <c r="AO19" i="2"/>
  <c r="AL19" i="2"/>
  <c r="AZ19" i="2"/>
  <c r="AN19" i="2"/>
  <c r="AY19" i="2"/>
  <c r="AM19" i="2"/>
  <c r="AX19" i="2"/>
  <c r="AW19" i="2"/>
  <c r="AK19" i="2"/>
  <c r="AZ117" i="2"/>
  <c r="AN117" i="2"/>
  <c r="AY117" i="2"/>
  <c r="AM117" i="2"/>
  <c r="AR117" i="2"/>
  <c r="BC117" i="2"/>
  <c r="AQ117" i="2"/>
  <c r="AV117" i="2"/>
  <c r="AU117" i="2"/>
  <c r="AT117" i="2"/>
  <c r="AS117" i="2"/>
  <c r="AO117" i="2"/>
  <c r="AK117" i="2"/>
  <c r="BB117" i="2"/>
  <c r="AJ117" i="2"/>
  <c r="BA117" i="2"/>
  <c r="AX117" i="2"/>
  <c r="AP117" i="2"/>
  <c r="AW117" i="2"/>
  <c r="AL117" i="2"/>
  <c r="AS105" i="2"/>
  <c r="AR105" i="2"/>
  <c r="AW105" i="2"/>
  <c r="AK105" i="2"/>
  <c r="BA105" i="2"/>
  <c r="AL105" i="2"/>
  <c r="AZ105" i="2"/>
  <c r="AJ105" i="2"/>
  <c r="AY105" i="2"/>
  <c r="AX105" i="2"/>
  <c r="AU105" i="2"/>
  <c r="AQ105" i="2"/>
  <c r="AP105" i="2"/>
  <c r="AO105" i="2"/>
  <c r="BC105" i="2"/>
  <c r="AN105" i="2"/>
  <c r="AM105" i="2"/>
  <c r="BB105" i="2"/>
  <c r="AV105" i="2"/>
  <c r="AT105" i="2"/>
  <c r="AX93" i="2"/>
  <c r="AL93" i="2"/>
  <c r="AW93" i="2"/>
  <c r="AK93" i="2"/>
  <c r="AU93" i="2"/>
  <c r="AS93" i="2"/>
  <c r="BC93" i="2"/>
  <c r="AQ93" i="2"/>
  <c r="BB93" i="2"/>
  <c r="AP93" i="2"/>
  <c r="BA93" i="2"/>
  <c r="AO93" i="2"/>
  <c r="AZ93" i="2"/>
  <c r="AN93" i="2"/>
  <c r="AT93" i="2"/>
  <c r="AR93" i="2"/>
  <c r="AM93" i="2"/>
  <c r="AJ93" i="2"/>
  <c r="AY93" i="2"/>
  <c r="AV93" i="2"/>
  <c r="AU81" i="2"/>
  <c r="AT81" i="2"/>
  <c r="BB81" i="2"/>
  <c r="AP81" i="2"/>
  <c r="AZ81" i="2"/>
  <c r="AN81" i="2"/>
  <c r="AY81" i="2"/>
  <c r="AM81" i="2"/>
  <c r="AW81" i="2"/>
  <c r="AK81" i="2"/>
  <c r="BA81" i="2"/>
  <c r="AX81" i="2"/>
  <c r="AV81" i="2"/>
  <c r="AS81" i="2"/>
  <c r="AR81" i="2"/>
  <c r="AQ81" i="2"/>
  <c r="AO81" i="2"/>
  <c r="AL81" i="2"/>
  <c r="AJ81" i="2"/>
  <c r="BC81" i="2"/>
  <c r="AO45" i="2"/>
  <c r="BA45" i="2"/>
  <c r="AP45" i="2"/>
  <c r="BB45" i="2"/>
  <c r="AQ45" i="2"/>
  <c r="BC45" i="2"/>
  <c r="AT45" i="2"/>
  <c r="AJ45" i="2"/>
  <c r="AV45" i="2"/>
  <c r="AK45" i="2"/>
  <c r="AW45" i="2"/>
  <c r="AL45" i="2"/>
  <c r="AX45" i="2"/>
  <c r="AM45" i="2"/>
  <c r="AY45" i="2"/>
  <c r="AN45" i="2"/>
  <c r="AZ45" i="2"/>
  <c r="AS45" i="2"/>
  <c r="AR45" i="2"/>
  <c r="AU45" i="2"/>
  <c r="AR33" i="2"/>
  <c r="BC33" i="2"/>
  <c r="AQ33" i="2"/>
  <c r="BB33" i="2"/>
  <c r="AP33" i="2"/>
  <c r="BA33" i="2"/>
  <c r="AO33" i="2"/>
  <c r="AZ33" i="2"/>
  <c r="AN33" i="2"/>
  <c r="AY33" i="2"/>
  <c r="AM33" i="2"/>
  <c r="AX33" i="2"/>
  <c r="AL33" i="2"/>
  <c r="AW33" i="2"/>
  <c r="AK33" i="2"/>
  <c r="AV33" i="2"/>
  <c r="AJ33" i="2"/>
  <c r="AU33" i="2"/>
  <c r="AT33" i="2"/>
  <c r="AS33" i="2"/>
  <c r="AX86" i="2"/>
  <c r="AL86" i="2"/>
  <c r="AW86" i="2"/>
  <c r="AK86" i="2"/>
  <c r="AU86" i="2"/>
  <c r="AS86" i="2"/>
  <c r="BC86" i="2"/>
  <c r="AQ86" i="2"/>
  <c r="BB86" i="2"/>
  <c r="AP86" i="2"/>
  <c r="BA86" i="2"/>
  <c r="AO86" i="2"/>
  <c r="AZ86" i="2"/>
  <c r="AN86" i="2"/>
  <c r="AY86" i="2"/>
  <c r="AV86" i="2"/>
  <c r="AT86" i="2"/>
  <c r="AR86" i="2"/>
  <c r="AM86" i="2"/>
  <c r="AJ86" i="2"/>
  <c r="BC154" i="2"/>
  <c r="AQ154" i="2"/>
  <c r="BB154" i="2"/>
  <c r="AP154" i="2"/>
  <c r="BA154" i="2"/>
  <c r="AO154" i="2"/>
  <c r="AX154" i="2"/>
  <c r="AL154" i="2"/>
  <c r="AT154" i="2"/>
  <c r="AS154" i="2"/>
  <c r="AR154" i="2"/>
  <c r="AW154" i="2"/>
  <c r="AV154" i="2"/>
  <c r="AU154" i="2"/>
  <c r="AN154" i="2"/>
  <c r="AK154" i="2"/>
  <c r="AZ154" i="2"/>
  <c r="AY154" i="2"/>
  <c r="AM154" i="2"/>
  <c r="AJ154" i="2"/>
  <c r="BD154" i="2" s="1"/>
  <c r="AR18" i="2"/>
  <c r="BC18" i="2"/>
  <c r="AQ18" i="2"/>
  <c r="BB18" i="2"/>
  <c r="AP18" i="2"/>
  <c r="BA18" i="2"/>
  <c r="AO18" i="2"/>
  <c r="AZ18" i="2"/>
  <c r="AN18" i="2"/>
  <c r="AY18" i="2"/>
  <c r="AM18" i="2"/>
  <c r="AX18" i="2"/>
  <c r="AL18" i="2"/>
  <c r="AW18" i="2"/>
  <c r="AK18" i="2"/>
  <c r="AV18" i="2"/>
  <c r="AJ18" i="2"/>
  <c r="AU18" i="2"/>
  <c r="AT18" i="2"/>
  <c r="AS18" i="2"/>
  <c r="BA129" i="2"/>
  <c r="AO129" i="2"/>
  <c r="AZ129" i="2"/>
  <c r="AN129" i="2"/>
  <c r="AS129" i="2"/>
  <c r="AR129" i="2"/>
  <c r="BC129" i="2"/>
  <c r="AQ129" i="2"/>
  <c r="AX129" i="2"/>
  <c r="AW129" i="2"/>
  <c r="AV129" i="2"/>
  <c r="AU129" i="2"/>
  <c r="AP129" i="2"/>
  <c r="AL129" i="2"/>
  <c r="AK129" i="2"/>
  <c r="AJ129" i="2"/>
  <c r="BB129" i="2"/>
  <c r="AT129" i="2"/>
  <c r="AY129" i="2"/>
  <c r="AM129" i="2"/>
  <c r="AZ17" i="2"/>
  <c r="AN17" i="2"/>
  <c r="AY17" i="2"/>
  <c r="AM17" i="2"/>
  <c r="AX17" i="2"/>
  <c r="AL17" i="2"/>
  <c r="AW17" i="2"/>
  <c r="AK17" i="2"/>
  <c r="AV17" i="2"/>
  <c r="AJ17" i="2"/>
  <c r="AU17" i="2"/>
  <c r="AT17" i="2"/>
  <c r="AS17" i="2"/>
  <c r="AR17" i="2"/>
  <c r="BC17" i="2"/>
  <c r="AQ17" i="2"/>
  <c r="AO17" i="2"/>
  <c r="BB17" i="2"/>
  <c r="BA17" i="2"/>
  <c r="AP17" i="2"/>
  <c r="AZ152" i="2"/>
  <c r="AN152" i="2"/>
  <c r="AY152" i="2"/>
  <c r="AM152" i="2"/>
  <c r="AX152" i="2"/>
  <c r="AL152" i="2"/>
  <c r="AU152" i="2"/>
  <c r="BC152" i="2"/>
  <c r="AQ152" i="2"/>
  <c r="BB152" i="2"/>
  <c r="AP152" i="2"/>
  <c r="BA152" i="2"/>
  <c r="AO152" i="2"/>
  <c r="AR152" i="2"/>
  <c r="AK152" i="2"/>
  <c r="AJ152" i="2"/>
  <c r="AW152" i="2"/>
  <c r="AV152" i="2"/>
  <c r="AT152" i="2"/>
  <c r="AS152" i="2"/>
  <c r="AZ140" i="2"/>
  <c r="AN140" i="2"/>
  <c r="AY140" i="2"/>
  <c r="AM140" i="2"/>
  <c r="AX140" i="2"/>
  <c r="AL140" i="2"/>
  <c r="BC140" i="2"/>
  <c r="AQ140" i="2"/>
  <c r="BB140" i="2"/>
  <c r="AP140" i="2"/>
  <c r="BA140" i="2"/>
  <c r="AO140" i="2"/>
  <c r="AW140" i="2"/>
  <c r="AU140" i="2"/>
  <c r="AS140" i="2"/>
  <c r="AR140" i="2"/>
  <c r="AK140" i="2"/>
  <c r="AJ140" i="2"/>
  <c r="AV140" i="2"/>
  <c r="AT140" i="2"/>
  <c r="AW128" i="2"/>
  <c r="AK128" i="2"/>
  <c r="AV128" i="2"/>
  <c r="AJ128" i="2"/>
  <c r="BA128" i="2"/>
  <c r="AO128" i="2"/>
  <c r="AZ128" i="2"/>
  <c r="AN128" i="2"/>
  <c r="AY128" i="2"/>
  <c r="AM128" i="2"/>
  <c r="AX128" i="2"/>
  <c r="AU128" i="2"/>
  <c r="AT128" i="2"/>
  <c r="AS128" i="2"/>
  <c r="AQ128" i="2"/>
  <c r="AL128" i="2"/>
  <c r="BC128" i="2"/>
  <c r="BB128" i="2"/>
  <c r="AR128" i="2"/>
  <c r="AP128" i="2"/>
  <c r="BA104" i="2"/>
  <c r="AO104" i="2"/>
  <c r="AZ104" i="2"/>
  <c r="AN104" i="2"/>
  <c r="AS104" i="2"/>
  <c r="AP104" i="2"/>
  <c r="AM104" i="2"/>
  <c r="BC104" i="2"/>
  <c r="AL104" i="2"/>
  <c r="BB104" i="2"/>
  <c r="AK104" i="2"/>
  <c r="AX104" i="2"/>
  <c r="AV104" i="2"/>
  <c r="AU104" i="2"/>
  <c r="AT104" i="2"/>
  <c r="AR104" i="2"/>
  <c r="AY104" i="2"/>
  <c r="AW104" i="2"/>
  <c r="AQ104" i="2"/>
  <c r="AJ104" i="2"/>
  <c r="BC80" i="2"/>
  <c r="AQ80" i="2"/>
  <c r="BB80" i="2"/>
  <c r="AP80" i="2"/>
  <c r="AX80" i="2"/>
  <c r="AL80" i="2"/>
  <c r="AV80" i="2"/>
  <c r="AJ80" i="2"/>
  <c r="AU80" i="2"/>
  <c r="AS80" i="2"/>
  <c r="AW80" i="2"/>
  <c r="AT80" i="2"/>
  <c r="AR80" i="2"/>
  <c r="AO80" i="2"/>
  <c r="AN80" i="2"/>
  <c r="AM80" i="2"/>
  <c r="AK80" i="2"/>
  <c r="AZ80" i="2"/>
  <c r="BA80" i="2"/>
  <c r="AY80" i="2"/>
  <c r="AK44" i="2"/>
  <c r="AW44" i="2"/>
  <c r="AL44" i="2"/>
  <c r="AX44" i="2"/>
  <c r="AM44" i="2"/>
  <c r="AY44" i="2"/>
  <c r="AP44" i="2"/>
  <c r="BB44" i="2"/>
  <c r="AR44" i="2"/>
  <c r="AS44" i="2"/>
  <c r="AT44" i="2"/>
  <c r="AU44" i="2"/>
  <c r="AJ44" i="2"/>
  <c r="AV44" i="2"/>
  <c r="AQ44" i="2"/>
  <c r="AZ44" i="2"/>
  <c r="BA44" i="2"/>
  <c r="BC44" i="2"/>
  <c r="AN44" i="2"/>
  <c r="AO44" i="2"/>
  <c r="BC142" i="2"/>
  <c r="AQ142" i="2"/>
  <c r="BB142" i="2"/>
  <c r="AP142" i="2"/>
  <c r="BA142" i="2"/>
  <c r="AO142" i="2"/>
  <c r="AT142" i="2"/>
  <c r="AS142" i="2"/>
  <c r="AR142" i="2"/>
  <c r="AK142" i="2"/>
  <c r="AJ142" i="2"/>
  <c r="AZ142" i="2"/>
  <c r="AX142" i="2"/>
  <c r="AV142" i="2"/>
  <c r="AU142" i="2"/>
  <c r="AN142" i="2"/>
  <c r="AM142" i="2"/>
  <c r="AY142" i="2"/>
  <c r="AW142" i="2"/>
  <c r="AL142" i="2"/>
  <c r="AV16" i="2"/>
  <c r="AJ16" i="2"/>
  <c r="AU16" i="2"/>
  <c r="AT16" i="2"/>
  <c r="AS16" i="2"/>
  <c r="AR16" i="2"/>
  <c r="BC16" i="2"/>
  <c r="AQ16" i="2"/>
  <c r="BB16" i="2"/>
  <c r="AP16" i="2"/>
  <c r="BA16" i="2"/>
  <c r="AO16" i="2"/>
  <c r="AZ16" i="2"/>
  <c r="AN16" i="2"/>
  <c r="AY16" i="2"/>
  <c r="AM16" i="2"/>
  <c r="AX16" i="2"/>
  <c r="AW16" i="2"/>
  <c r="AK16" i="2"/>
  <c r="AL16" i="2"/>
  <c r="AS127" i="2"/>
  <c r="AR127" i="2"/>
  <c r="AW127" i="2"/>
  <c r="AK127" i="2"/>
  <c r="AV127" i="2"/>
  <c r="AJ127" i="2"/>
  <c r="AU127" i="2"/>
  <c r="AY127" i="2"/>
  <c r="AX127" i="2"/>
  <c r="AT127" i="2"/>
  <c r="AQ127" i="2"/>
  <c r="AO127" i="2"/>
  <c r="AM127" i="2"/>
  <c r="BC127" i="2"/>
  <c r="AL127" i="2"/>
  <c r="BB127" i="2"/>
  <c r="BA127" i="2"/>
  <c r="AZ127" i="2"/>
  <c r="AP127" i="2"/>
  <c r="AN127" i="2"/>
  <c r="AR15" i="2"/>
  <c r="BC15" i="2"/>
  <c r="AQ15" i="2"/>
  <c r="BB15" i="2"/>
  <c r="AP15" i="2"/>
  <c r="BA15" i="2"/>
  <c r="AO15" i="2"/>
  <c r="AZ15" i="2"/>
  <c r="AN15" i="2"/>
  <c r="AY15" i="2"/>
  <c r="AM15" i="2"/>
  <c r="AX15" i="2"/>
  <c r="AL15" i="2"/>
  <c r="AW15" i="2"/>
  <c r="AK15" i="2"/>
  <c r="AV15" i="2"/>
  <c r="AJ15" i="2"/>
  <c r="AU15" i="2"/>
  <c r="AT15" i="2"/>
  <c r="AS15" i="2"/>
  <c r="AX114" i="2"/>
  <c r="AL114" i="2"/>
  <c r="AW114" i="2"/>
  <c r="AK114" i="2"/>
  <c r="BB114" i="2"/>
  <c r="AP114" i="2"/>
  <c r="BA114" i="2"/>
  <c r="AO114" i="2"/>
  <c r="AZ114" i="2"/>
  <c r="AY114" i="2"/>
  <c r="AV114" i="2"/>
  <c r="AU114" i="2"/>
  <c r="AS114" i="2"/>
  <c r="AQ114" i="2"/>
  <c r="AN114" i="2"/>
  <c r="AM114" i="2"/>
  <c r="AJ114" i="2"/>
  <c r="BC114" i="2"/>
  <c r="AT114" i="2"/>
  <c r="AR114" i="2"/>
  <c r="AX102" i="2"/>
  <c r="AL102" i="2"/>
  <c r="AW102" i="2"/>
  <c r="AK102" i="2"/>
  <c r="BB102" i="2"/>
  <c r="AP102" i="2"/>
  <c r="AT102" i="2"/>
  <c r="AS102" i="2"/>
  <c r="AR102" i="2"/>
  <c r="AQ102" i="2"/>
  <c r="AN102" i="2"/>
  <c r="BA102" i="2"/>
  <c r="AJ102" i="2"/>
  <c r="AZ102" i="2"/>
  <c r="AY102" i="2"/>
  <c r="AV102" i="2"/>
  <c r="BC102" i="2"/>
  <c r="AU102" i="2"/>
  <c r="AO102" i="2"/>
  <c r="AM102" i="2"/>
  <c r="BC90" i="2"/>
  <c r="AQ90" i="2"/>
  <c r="BB90" i="2"/>
  <c r="AP90" i="2"/>
  <c r="AZ90" i="2"/>
  <c r="AN90" i="2"/>
  <c r="AX90" i="2"/>
  <c r="AL90" i="2"/>
  <c r="AV90" i="2"/>
  <c r="AJ90" i="2"/>
  <c r="AU90" i="2"/>
  <c r="AT90" i="2"/>
  <c r="AS90" i="2"/>
  <c r="BA90" i="2"/>
  <c r="AY90" i="2"/>
  <c r="AW90" i="2"/>
  <c r="AR90" i="2"/>
  <c r="AO90" i="2"/>
  <c r="AM90" i="2"/>
  <c r="AK90" i="2"/>
  <c r="AS42" i="2"/>
  <c r="AT42" i="2"/>
  <c r="AU42" i="2"/>
  <c r="AL42" i="2"/>
  <c r="AX42" i="2"/>
  <c r="AN42" i="2"/>
  <c r="AZ42" i="2"/>
  <c r="AO42" i="2"/>
  <c r="BA42" i="2"/>
  <c r="AP42" i="2"/>
  <c r="BB42" i="2"/>
  <c r="AQ42" i="2"/>
  <c r="BC42" i="2"/>
  <c r="AR42" i="2"/>
  <c r="AK42" i="2"/>
  <c r="AM42" i="2"/>
  <c r="AV42" i="2"/>
  <c r="AW42" i="2"/>
  <c r="AY42" i="2"/>
  <c r="AJ42" i="2"/>
  <c r="AU110" i="2"/>
  <c r="AT110" i="2"/>
  <c r="AY110" i="2"/>
  <c r="AM110" i="2"/>
  <c r="AX110" i="2"/>
  <c r="AW110" i="2"/>
  <c r="AV110" i="2"/>
  <c r="AS110" i="2"/>
  <c r="AQ110" i="2"/>
  <c r="AO110" i="2"/>
  <c r="BC110" i="2"/>
  <c r="AN110" i="2"/>
  <c r="BB110" i="2"/>
  <c r="AL110" i="2"/>
  <c r="BA110" i="2"/>
  <c r="AK110" i="2"/>
  <c r="AZ110" i="2"/>
  <c r="AR110" i="2"/>
  <c r="AP110" i="2"/>
  <c r="AJ110" i="2"/>
  <c r="AS130" i="2"/>
  <c r="AR130" i="2"/>
  <c r="AW130" i="2"/>
  <c r="AK130" i="2"/>
  <c r="AV130" i="2"/>
  <c r="AJ130" i="2"/>
  <c r="AU130" i="2"/>
  <c r="AZ130" i="2"/>
  <c r="AY130" i="2"/>
  <c r="AX130" i="2"/>
  <c r="AT130" i="2"/>
  <c r="AP130" i="2"/>
  <c r="AN130" i="2"/>
  <c r="AM130" i="2"/>
  <c r="BC130" i="2"/>
  <c r="AL130" i="2"/>
  <c r="BB130" i="2"/>
  <c r="BA130" i="2"/>
  <c r="AQ130" i="2"/>
  <c r="AO130" i="2"/>
  <c r="BB161" i="2"/>
  <c r="AP161" i="2"/>
  <c r="BA161" i="2"/>
  <c r="AO161" i="2"/>
  <c r="AZ161" i="2"/>
  <c r="AN161" i="2"/>
  <c r="AW161" i="2"/>
  <c r="AK161" i="2"/>
  <c r="AU161" i="2"/>
  <c r="AS161" i="2"/>
  <c r="AR161" i="2"/>
  <c r="BC161" i="2"/>
  <c r="AQ161" i="2"/>
  <c r="AX161" i="2"/>
  <c r="AV161" i="2"/>
  <c r="AT161" i="2"/>
  <c r="AM161" i="2"/>
  <c r="AJ161" i="2"/>
  <c r="AY161" i="2"/>
  <c r="AL161" i="2"/>
  <c r="AR137" i="2"/>
  <c r="BC137" i="2"/>
  <c r="AQ137" i="2"/>
  <c r="AV137" i="2"/>
  <c r="AJ137" i="2"/>
  <c r="AU137" i="2"/>
  <c r="AT137" i="2"/>
  <c r="BA137" i="2"/>
  <c r="AZ137" i="2"/>
  <c r="AY137" i="2"/>
  <c r="AX137" i="2"/>
  <c r="AS137" i="2"/>
  <c r="AO137" i="2"/>
  <c r="AN137" i="2"/>
  <c r="AM137" i="2"/>
  <c r="AL137" i="2"/>
  <c r="BB137" i="2"/>
  <c r="AW137" i="2"/>
  <c r="AP137" i="2"/>
  <c r="AK137" i="2"/>
  <c r="AU113" i="2"/>
  <c r="AT113" i="2"/>
  <c r="AY113" i="2"/>
  <c r="AM113" i="2"/>
  <c r="AX113" i="2"/>
  <c r="BC113" i="2"/>
  <c r="AL113" i="2"/>
  <c r="BB113" i="2"/>
  <c r="AK113" i="2"/>
  <c r="BA113" i="2"/>
  <c r="AJ113" i="2"/>
  <c r="AZ113" i="2"/>
  <c r="BD113" i="2" s="1"/>
  <c r="AV113" i="2"/>
  <c r="AR113" i="2"/>
  <c r="AQ113" i="2"/>
  <c r="AP113" i="2"/>
  <c r="AO113" i="2"/>
  <c r="AW113" i="2"/>
  <c r="AS113" i="2"/>
  <c r="AN113" i="2"/>
  <c r="AT101" i="2"/>
  <c r="AS101" i="2"/>
  <c r="AX101" i="2"/>
  <c r="AL101" i="2"/>
  <c r="AY101" i="2"/>
  <c r="AW101" i="2"/>
  <c r="AV101" i="2"/>
  <c r="AU101" i="2"/>
  <c r="AQ101" i="2"/>
  <c r="AO101" i="2"/>
  <c r="BC101" i="2"/>
  <c r="AN101" i="2"/>
  <c r="BB101" i="2"/>
  <c r="AM101" i="2"/>
  <c r="BA101" i="2"/>
  <c r="AK101" i="2"/>
  <c r="AP101" i="2"/>
  <c r="AJ101" i="2"/>
  <c r="AZ101" i="2"/>
  <c r="AR101" i="2"/>
  <c r="AY89" i="2"/>
  <c r="AM89" i="2"/>
  <c r="AX89" i="2"/>
  <c r="AL89" i="2"/>
  <c r="AV89" i="2"/>
  <c r="AJ89" i="2"/>
  <c r="AT89" i="2"/>
  <c r="AR89" i="2"/>
  <c r="BC89" i="2"/>
  <c r="AQ89" i="2"/>
  <c r="BB89" i="2"/>
  <c r="AP89" i="2"/>
  <c r="BA89" i="2"/>
  <c r="AO89" i="2"/>
  <c r="AK89" i="2"/>
  <c r="AZ89" i="2"/>
  <c r="AW89" i="2"/>
  <c r="AU89" i="2"/>
  <c r="AS89" i="2"/>
  <c r="AN89" i="2"/>
  <c r="BA77" i="2"/>
  <c r="AO77" i="2"/>
  <c r="AZ77" i="2"/>
  <c r="AN77" i="2"/>
  <c r="AV77" i="2"/>
  <c r="AJ77" i="2"/>
  <c r="AT77" i="2"/>
  <c r="AS77" i="2"/>
  <c r="BC77" i="2"/>
  <c r="AQ77" i="2"/>
  <c r="AW77" i="2"/>
  <c r="AU77" i="2"/>
  <c r="AR77" i="2"/>
  <c r="AP77" i="2"/>
  <c r="AM77" i="2"/>
  <c r="AL77" i="2"/>
  <c r="AK77" i="2"/>
  <c r="AY77" i="2"/>
  <c r="BB77" i="2"/>
  <c r="AX77" i="2"/>
  <c r="AZ23" i="2"/>
  <c r="AN23" i="2"/>
  <c r="AY23" i="2"/>
  <c r="AM23" i="2"/>
  <c r="AX23" i="2"/>
  <c r="AL23" i="2"/>
  <c r="AW23" i="2"/>
  <c r="AK23" i="2"/>
  <c r="AV23" i="2"/>
  <c r="AJ23" i="2"/>
  <c r="AU23" i="2"/>
  <c r="AT23" i="2"/>
  <c r="AS23" i="2"/>
  <c r="AR23" i="2"/>
  <c r="BC23" i="2"/>
  <c r="AQ23" i="2"/>
  <c r="BB23" i="2"/>
  <c r="AP23" i="2"/>
  <c r="BA23" i="2"/>
  <c r="AO23" i="2"/>
  <c r="AY62" i="2"/>
  <c r="AM62" i="2"/>
  <c r="AX62" i="2"/>
  <c r="AL62" i="2"/>
  <c r="AT62" i="2"/>
  <c r="AR62" i="2"/>
  <c r="BC62" i="2"/>
  <c r="AQ62" i="2"/>
  <c r="BA62" i="2"/>
  <c r="AO62" i="2"/>
  <c r="AS62" i="2"/>
  <c r="AP62" i="2"/>
  <c r="AN62" i="2"/>
  <c r="AK62" i="2"/>
  <c r="AJ62" i="2"/>
  <c r="BB62" i="2"/>
  <c r="AV62" i="2"/>
  <c r="AZ62" i="2"/>
  <c r="AW62" i="2"/>
  <c r="AU62" i="2"/>
  <c r="BA10" i="2"/>
  <c r="AO10" i="2"/>
  <c r="AZ10" i="2"/>
  <c r="AN10" i="2"/>
  <c r="AY10" i="2"/>
  <c r="AM10" i="2"/>
  <c r="AX10" i="2"/>
  <c r="AL10" i="2"/>
  <c r="AW10" i="2"/>
  <c r="AK10" i="2"/>
  <c r="AV10" i="2"/>
  <c r="AJ10" i="2"/>
  <c r="AU10" i="2"/>
  <c r="AT10" i="2"/>
  <c r="AS10" i="2"/>
  <c r="AR10" i="2"/>
  <c r="AP10" i="2"/>
  <c r="AQ10" i="2"/>
  <c r="BC10" i="2"/>
  <c r="BB10" i="2"/>
  <c r="AU73" i="2"/>
  <c r="AT73" i="2"/>
  <c r="BB73" i="2"/>
  <c r="AP73" i="2"/>
  <c r="AZ73" i="2"/>
  <c r="AN73" i="2"/>
  <c r="AY73" i="2"/>
  <c r="AM73" i="2"/>
  <c r="AW73" i="2"/>
  <c r="AK73" i="2"/>
  <c r="AQ73" i="2"/>
  <c r="AO73" i="2"/>
  <c r="AL73" i="2"/>
  <c r="AJ73" i="2"/>
  <c r="BC73" i="2"/>
  <c r="BA73" i="2"/>
  <c r="AS73" i="2"/>
  <c r="AX73" i="2"/>
  <c r="AV73" i="2"/>
  <c r="AR73" i="2"/>
  <c r="AV139" i="2"/>
  <c r="AU139" i="2"/>
  <c r="AT139" i="2"/>
  <c r="AY139" i="2"/>
  <c r="AM139" i="2"/>
  <c r="AX139" i="2"/>
  <c r="AL139" i="2"/>
  <c r="AW139" i="2"/>
  <c r="AK139" i="2"/>
  <c r="BB139" i="2"/>
  <c r="BA139" i="2"/>
  <c r="AZ139" i="2"/>
  <c r="AS139" i="2"/>
  <c r="AQ139" i="2"/>
  <c r="AO139" i="2"/>
  <c r="AN139" i="2"/>
  <c r="AJ139" i="2"/>
  <c r="AP139" i="2"/>
  <c r="BC139" i="2"/>
  <c r="AR139" i="2"/>
  <c r="AU91" i="2"/>
  <c r="AT91" i="2"/>
  <c r="AR91" i="2"/>
  <c r="BB91" i="2"/>
  <c r="AP91" i="2"/>
  <c r="AZ91" i="2"/>
  <c r="AN91" i="2"/>
  <c r="AY91" i="2"/>
  <c r="AM91" i="2"/>
  <c r="AX91" i="2"/>
  <c r="AL91" i="2"/>
  <c r="AW91" i="2"/>
  <c r="AK91" i="2"/>
  <c r="BC91" i="2"/>
  <c r="BA91" i="2"/>
  <c r="AV91" i="2"/>
  <c r="AO91" i="2"/>
  <c r="AS91" i="2"/>
  <c r="AQ91" i="2"/>
  <c r="AJ91" i="2"/>
  <c r="AW9" i="2"/>
  <c r="AK9" i="2"/>
  <c r="AV9" i="2"/>
  <c r="AJ9" i="2"/>
  <c r="AU9" i="2"/>
  <c r="AT9" i="2"/>
  <c r="AS9" i="2"/>
  <c r="AR9" i="2"/>
  <c r="BC9" i="2"/>
  <c r="AQ9" i="2"/>
  <c r="BB9" i="2"/>
  <c r="AP9" i="2"/>
  <c r="BA9" i="2"/>
  <c r="AO9" i="2"/>
  <c r="AZ9" i="2"/>
  <c r="AN9" i="2"/>
  <c r="AM9" i="2"/>
  <c r="AY9" i="2"/>
  <c r="AL9" i="2"/>
  <c r="AX9" i="2"/>
  <c r="AV25" i="2"/>
  <c r="AJ25" i="2"/>
  <c r="AU25" i="2"/>
  <c r="AT25" i="2"/>
  <c r="AS25" i="2"/>
  <c r="AR25" i="2"/>
  <c r="BC25" i="2"/>
  <c r="AQ25" i="2"/>
  <c r="BB25" i="2"/>
  <c r="AP25" i="2"/>
  <c r="BA25" i="2"/>
  <c r="AO25" i="2"/>
  <c r="AL25" i="2"/>
  <c r="AZ25" i="2"/>
  <c r="AN25" i="2"/>
  <c r="AY25" i="2"/>
  <c r="AM25" i="2"/>
  <c r="AX25" i="2"/>
  <c r="AW25" i="2"/>
  <c r="AK25" i="2"/>
  <c r="BA13" i="2"/>
  <c r="AO13" i="2"/>
  <c r="AZ13" i="2"/>
  <c r="AN13" i="2"/>
  <c r="AY13" i="2"/>
  <c r="AM13" i="2"/>
  <c r="AX13" i="2"/>
  <c r="AL13" i="2"/>
  <c r="AW13" i="2"/>
  <c r="AK13" i="2"/>
  <c r="AV13" i="2"/>
  <c r="AJ13" i="2"/>
  <c r="AU13" i="2"/>
  <c r="AT13" i="2"/>
  <c r="AS13" i="2"/>
  <c r="AR13" i="2"/>
  <c r="BB13" i="2"/>
  <c r="BC13" i="2"/>
  <c r="AQ13" i="2"/>
  <c r="AP13" i="2"/>
  <c r="AY148" i="2"/>
  <c r="AM148" i="2"/>
  <c r="AX148" i="2"/>
  <c r="AL148" i="2"/>
  <c r="AW148" i="2"/>
  <c r="AK148" i="2"/>
  <c r="BB148" i="2"/>
  <c r="AP148" i="2"/>
  <c r="BA148" i="2"/>
  <c r="AO148" i="2"/>
  <c r="AZ148" i="2"/>
  <c r="AN148" i="2"/>
  <c r="AQ148" i="2"/>
  <c r="AJ148" i="2"/>
  <c r="AV148" i="2"/>
  <c r="AU148" i="2"/>
  <c r="AT148" i="2"/>
  <c r="AS148" i="2"/>
  <c r="BC148" i="2"/>
  <c r="AR148" i="2"/>
  <c r="AZ136" i="2"/>
  <c r="AN136" i="2"/>
  <c r="AY136" i="2"/>
  <c r="AM136" i="2"/>
  <c r="AR136" i="2"/>
  <c r="BC136" i="2"/>
  <c r="AQ136" i="2"/>
  <c r="BB136" i="2"/>
  <c r="AP136" i="2"/>
  <c r="BA136" i="2"/>
  <c r="AX136" i="2"/>
  <c r="AW136" i="2"/>
  <c r="AV136" i="2"/>
  <c r="AT136" i="2"/>
  <c r="AO136" i="2"/>
  <c r="AL136" i="2"/>
  <c r="AK136" i="2"/>
  <c r="AJ136" i="2"/>
  <c r="AU136" i="2"/>
  <c r="AS136" i="2"/>
  <c r="BC124" i="2"/>
  <c r="AQ124" i="2"/>
  <c r="BB124" i="2"/>
  <c r="AP124" i="2"/>
  <c r="AU124" i="2"/>
  <c r="AT124" i="2"/>
  <c r="AZ124" i="2"/>
  <c r="AJ124" i="2"/>
  <c r="AY124" i="2"/>
  <c r="AX124" i="2"/>
  <c r="AW124" i="2"/>
  <c r="AS124" i="2"/>
  <c r="AO124" i="2"/>
  <c r="AN124" i="2"/>
  <c r="AM124" i="2"/>
  <c r="AL124" i="2"/>
  <c r="BA124" i="2"/>
  <c r="AV124" i="2"/>
  <c r="AR124" i="2"/>
  <c r="AK124" i="2"/>
  <c r="BC112" i="2"/>
  <c r="AQ112" i="2"/>
  <c r="BB112" i="2"/>
  <c r="AP112" i="2"/>
  <c r="AU112" i="2"/>
  <c r="AO112" i="2"/>
  <c r="AN112" i="2"/>
  <c r="AM112" i="2"/>
  <c r="BA112" i="2"/>
  <c r="AL112" i="2"/>
  <c r="AY112" i="2"/>
  <c r="AJ112" i="2"/>
  <c r="AW112" i="2"/>
  <c r="AV112" i="2"/>
  <c r="AT112" i="2"/>
  <c r="AS112" i="2"/>
  <c r="AK112" i="2"/>
  <c r="AZ112" i="2"/>
  <c r="AX112" i="2"/>
  <c r="AR112" i="2"/>
  <c r="BB64" i="2"/>
  <c r="AP64" i="2"/>
  <c r="BA64" i="2"/>
  <c r="AO64" i="2"/>
  <c r="AW64" i="2"/>
  <c r="AK64" i="2"/>
  <c r="AU64" i="2"/>
  <c r="AT64" i="2"/>
  <c r="AR64" i="2"/>
  <c r="AS64" i="2"/>
  <c r="AQ64" i="2"/>
  <c r="AN64" i="2"/>
  <c r="AM64" i="2"/>
  <c r="AL64" i="2"/>
  <c r="AJ64" i="2"/>
  <c r="BC64" i="2"/>
  <c r="AZ64" i="2"/>
  <c r="AY64" i="2"/>
  <c r="AX64" i="2"/>
  <c r="AV64" i="2"/>
  <c r="AO40" i="2"/>
  <c r="BA40" i="2"/>
  <c r="AP40" i="2"/>
  <c r="BB40" i="2"/>
  <c r="AQ40" i="2"/>
  <c r="BC40" i="2"/>
  <c r="AT40" i="2"/>
  <c r="AJ40" i="2"/>
  <c r="AV40" i="2"/>
  <c r="AK40" i="2"/>
  <c r="AW40" i="2"/>
  <c r="AL40" i="2"/>
  <c r="AX40" i="2"/>
  <c r="AM40" i="2"/>
  <c r="AY40" i="2"/>
  <c r="AN40" i="2"/>
  <c r="AZ40" i="2"/>
  <c r="AR40" i="2"/>
  <c r="AS40" i="2"/>
  <c r="AU40" i="2"/>
  <c r="AU158" i="2"/>
  <c r="AT158" i="2"/>
  <c r="AS158" i="2"/>
  <c r="BB158" i="2"/>
  <c r="AP158" i="2"/>
  <c r="AZ158" i="2"/>
  <c r="AX158" i="2"/>
  <c r="AL158" i="2"/>
  <c r="AW158" i="2"/>
  <c r="AK158" i="2"/>
  <c r="AV158" i="2"/>
  <c r="AJ158" i="2"/>
  <c r="BC158" i="2"/>
  <c r="BA158" i="2"/>
  <c r="AY158" i="2"/>
  <c r="AQ158" i="2"/>
  <c r="AN158" i="2"/>
  <c r="AM158" i="2"/>
  <c r="AO158" i="2"/>
  <c r="AR158" i="2"/>
  <c r="AV22" i="2"/>
  <c r="AJ22" i="2"/>
  <c r="AU22" i="2"/>
  <c r="AT22" i="2"/>
  <c r="AS22" i="2"/>
  <c r="AR22" i="2"/>
  <c r="BC22" i="2"/>
  <c r="AQ22" i="2"/>
  <c r="BB22" i="2"/>
  <c r="AP22" i="2"/>
  <c r="BA22" i="2"/>
  <c r="AO22" i="2"/>
  <c r="AL22" i="2"/>
  <c r="AZ22" i="2"/>
  <c r="AN22" i="2"/>
  <c r="AY22" i="2"/>
  <c r="AM22" i="2"/>
  <c r="AW22" i="2"/>
  <c r="AK22" i="2"/>
  <c r="AX22" i="2"/>
  <c r="AR24" i="2"/>
  <c r="BC24" i="2"/>
  <c r="AQ24" i="2"/>
  <c r="BB24" i="2"/>
  <c r="AP24" i="2"/>
  <c r="BA24" i="2"/>
  <c r="AO24" i="2"/>
  <c r="AZ24" i="2"/>
  <c r="AN24" i="2"/>
  <c r="AY24" i="2"/>
  <c r="AM24" i="2"/>
  <c r="AX24" i="2"/>
  <c r="AL24" i="2"/>
  <c r="AW24" i="2"/>
  <c r="AK24" i="2"/>
  <c r="AV24" i="2"/>
  <c r="AJ24" i="2"/>
  <c r="AU24" i="2"/>
  <c r="AT24" i="2"/>
  <c r="AS24" i="2"/>
  <c r="AW12" i="2"/>
  <c r="AK12" i="2"/>
  <c r="AV12" i="2"/>
  <c r="AJ12" i="2"/>
  <c r="AU12" i="2"/>
  <c r="AT12" i="2"/>
  <c r="AS12" i="2"/>
  <c r="AR12" i="2"/>
  <c r="BC12" i="2"/>
  <c r="AQ12" i="2"/>
  <c r="BB12" i="2"/>
  <c r="AP12" i="2"/>
  <c r="BA12" i="2"/>
  <c r="AO12" i="2"/>
  <c r="AZ12" i="2"/>
  <c r="AN12" i="2"/>
  <c r="AY12" i="2"/>
  <c r="AX12" i="2"/>
  <c r="AM12" i="2"/>
  <c r="AL12" i="2"/>
  <c r="AY159" i="2"/>
  <c r="AM159" i="2"/>
  <c r="AX159" i="2"/>
  <c r="AL159" i="2"/>
  <c r="AW159" i="2"/>
  <c r="AK159" i="2"/>
  <c r="AT159" i="2"/>
  <c r="AR159" i="2"/>
  <c r="BB159" i="2"/>
  <c r="AP159" i="2"/>
  <c r="BA159" i="2"/>
  <c r="AO159" i="2"/>
  <c r="AZ159" i="2"/>
  <c r="AN159" i="2"/>
  <c r="AJ159" i="2"/>
  <c r="BC159" i="2"/>
  <c r="AV159" i="2"/>
  <c r="AU159" i="2"/>
  <c r="AS159" i="2"/>
  <c r="AQ159" i="2"/>
  <c r="AY111" i="2"/>
  <c r="AM111" i="2"/>
  <c r="AX111" i="2"/>
  <c r="AL111" i="2"/>
  <c r="BC111" i="2"/>
  <c r="AQ111" i="2"/>
  <c r="AT111" i="2"/>
  <c r="AS111" i="2"/>
  <c r="AR111" i="2"/>
  <c r="AP111" i="2"/>
  <c r="AN111" i="2"/>
  <c r="BA111" i="2"/>
  <c r="AJ111" i="2"/>
  <c r="AZ111" i="2"/>
  <c r="AW111" i="2"/>
  <c r="AV111" i="2"/>
  <c r="BB111" i="2"/>
  <c r="AU111" i="2"/>
  <c r="AO111" i="2"/>
  <c r="AK111" i="2"/>
  <c r="BC99" i="2"/>
  <c r="BB99" i="2"/>
  <c r="AP99" i="2"/>
  <c r="AU99" i="2"/>
  <c r="AN99" i="2"/>
  <c r="BA99" i="2"/>
  <c r="AM99" i="2"/>
  <c r="AZ99" i="2"/>
  <c r="AY99" i="2"/>
  <c r="AK99" i="2"/>
  <c r="AW99" i="2"/>
  <c r="AT99" i="2"/>
  <c r="AS99" i="2"/>
  <c r="AR99" i="2"/>
  <c r="AQ99" i="2"/>
  <c r="AX99" i="2"/>
  <c r="AV99" i="2"/>
  <c r="AO99" i="2"/>
  <c r="AL99" i="2"/>
  <c r="AJ99" i="2"/>
  <c r="AX75" i="2"/>
  <c r="AL75" i="2"/>
  <c r="AW75" i="2"/>
  <c r="AK75" i="2"/>
  <c r="AS75" i="2"/>
  <c r="BC75" i="2"/>
  <c r="AQ75" i="2"/>
  <c r="BB75" i="2"/>
  <c r="AP75" i="2"/>
  <c r="AZ75" i="2"/>
  <c r="AN75" i="2"/>
  <c r="AT75" i="2"/>
  <c r="AR75" i="2"/>
  <c r="AO75" i="2"/>
  <c r="AM75" i="2"/>
  <c r="AJ75" i="2"/>
  <c r="BA75" i="2"/>
  <c r="AY75" i="2"/>
  <c r="AV75" i="2"/>
  <c r="AU75" i="2"/>
  <c r="AZ51" i="2"/>
  <c r="AN51" i="2"/>
  <c r="AS51" i="2"/>
  <c r="BB51" i="2"/>
  <c r="BA51" i="2"/>
  <c r="AL51" i="2"/>
  <c r="AY51" i="2"/>
  <c r="AK51" i="2"/>
  <c r="AX51" i="2"/>
  <c r="AJ51" i="2"/>
  <c r="AW51" i="2"/>
  <c r="AV51" i="2"/>
  <c r="AU51" i="2"/>
  <c r="AT51" i="2"/>
  <c r="AR51" i="2"/>
  <c r="AQ51" i="2"/>
  <c r="AP51" i="2"/>
  <c r="AO51" i="2"/>
  <c r="BC51" i="2"/>
  <c r="AM51" i="2"/>
  <c r="AK39" i="2"/>
  <c r="AW39" i="2"/>
  <c r="AL39" i="2"/>
  <c r="AX39" i="2"/>
  <c r="AM39" i="2"/>
  <c r="AY39" i="2"/>
  <c r="AP39" i="2"/>
  <c r="BB39" i="2"/>
  <c r="AR39" i="2"/>
  <c r="AS39" i="2"/>
  <c r="AT39" i="2"/>
  <c r="AU39" i="2"/>
  <c r="AJ39" i="2"/>
  <c r="AV39" i="2"/>
  <c r="BC39" i="2"/>
  <c r="AN39" i="2"/>
  <c r="AO39" i="2"/>
  <c r="AQ39" i="2"/>
  <c r="AZ39" i="2"/>
  <c r="BA39" i="2"/>
  <c r="AJ41" i="1"/>
  <c r="AR41" i="1"/>
  <c r="AZ41" i="1"/>
  <c r="AK41" i="1"/>
  <c r="AS41" i="1"/>
  <c r="BA41" i="1"/>
  <c r="AM41" i="1"/>
  <c r="AU41" i="1"/>
  <c r="BC41" i="1"/>
  <c r="AN41" i="1"/>
  <c r="AV41" i="1"/>
  <c r="AO41" i="1"/>
  <c r="AW41" i="1"/>
  <c r="AQ41" i="1"/>
  <c r="AY41" i="1"/>
  <c r="AL41" i="1"/>
  <c r="AP41" i="1"/>
  <c r="AT41" i="1"/>
  <c r="AX41" i="1"/>
  <c r="BB41" i="1"/>
  <c r="AJ97" i="1"/>
  <c r="AR97" i="1"/>
  <c r="AN97" i="1"/>
  <c r="AV97" i="1"/>
  <c r="AL97" i="1"/>
  <c r="AW97" i="1"/>
  <c r="AM97" i="1"/>
  <c r="AX97" i="1"/>
  <c r="AO97" i="1"/>
  <c r="AY97" i="1"/>
  <c r="AP97" i="1"/>
  <c r="AZ97" i="1"/>
  <c r="AQ97" i="1"/>
  <c r="BA97" i="1"/>
  <c r="AS97" i="1"/>
  <c r="BB97" i="1"/>
  <c r="AT97" i="1"/>
  <c r="BC97" i="1"/>
  <c r="AK97" i="1"/>
  <c r="AU97" i="1"/>
  <c r="AK129" i="1"/>
  <c r="AS129" i="1"/>
  <c r="BA129" i="1"/>
  <c r="AM129" i="1"/>
  <c r="AU129" i="1"/>
  <c r="BC129" i="1"/>
  <c r="AO129" i="1"/>
  <c r="AW129" i="1"/>
  <c r="AP129" i="1"/>
  <c r="AX129" i="1"/>
  <c r="AQ129" i="1"/>
  <c r="AY129" i="1"/>
  <c r="AJ129" i="1"/>
  <c r="AL129" i="1"/>
  <c r="AN129" i="1"/>
  <c r="AR129" i="1"/>
  <c r="AT129" i="1"/>
  <c r="BB129" i="1"/>
  <c r="AV129" i="1"/>
  <c r="AZ129" i="1"/>
  <c r="AN20" i="1"/>
  <c r="AV20" i="1"/>
  <c r="AU20" i="1"/>
  <c r="AO20" i="1"/>
  <c r="AW20" i="1"/>
  <c r="BC20" i="1"/>
  <c r="AP20" i="1"/>
  <c r="AX20" i="1"/>
  <c r="AQ20" i="1"/>
  <c r="AY20" i="1"/>
  <c r="AJ20" i="1"/>
  <c r="AR20" i="1"/>
  <c r="AZ20" i="1"/>
  <c r="AK20" i="1"/>
  <c r="AS20" i="1"/>
  <c r="BA20" i="1"/>
  <c r="AM20" i="1"/>
  <c r="AL20" i="1"/>
  <c r="AT20" i="1"/>
  <c r="BB20" i="1"/>
  <c r="AJ34" i="1"/>
  <c r="AR34" i="1"/>
  <c r="AZ34" i="1"/>
  <c r="AK34" i="1"/>
  <c r="AS34" i="1"/>
  <c r="BA34" i="1"/>
  <c r="AL34" i="1"/>
  <c r="AT34" i="1"/>
  <c r="BB34" i="1"/>
  <c r="AM34" i="1"/>
  <c r="AU34" i="1"/>
  <c r="BC34" i="1"/>
  <c r="AN34" i="1"/>
  <c r="AV34" i="1"/>
  <c r="AO34" i="1"/>
  <c r="AW34" i="1"/>
  <c r="AQ34" i="1"/>
  <c r="AY34" i="1"/>
  <c r="AP34" i="1"/>
  <c r="AX34" i="1"/>
  <c r="AN42" i="1"/>
  <c r="AV42" i="1"/>
  <c r="AO42" i="1"/>
  <c r="AW42" i="1"/>
  <c r="AQ42" i="1"/>
  <c r="AY42" i="1"/>
  <c r="AJ42" i="1"/>
  <c r="AR42" i="1"/>
  <c r="AZ42" i="1"/>
  <c r="AK42" i="1"/>
  <c r="AS42" i="1"/>
  <c r="BA42" i="1"/>
  <c r="AM42" i="1"/>
  <c r="AU42" i="1"/>
  <c r="BC42" i="1"/>
  <c r="AL42" i="1"/>
  <c r="AP42" i="1"/>
  <c r="AT42" i="1"/>
  <c r="AX42" i="1"/>
  <c r="BB42" i="1"/>
  <c r="AJ50" i="1"/>
  <c r="AR50" i="1"/>
  <c r="AZ50" i="1"/>
  <c r="AK50" i="1"/>
  <c r="AS50" i="1"/>
  <c r="BA50" i="1"/>
  <c r="AM50" i="1"/>
  <c r="AU50" i="1"/>
  <c r="BC50" i="1"/>
  <c r="AN50" i="1"/>
  <c r="AV50" i="1"/>
  <c r="AW50" i="1"/>
  <c r="AX50" i="1"/>
  <c r="AY50" i="1"/>
  <c r="AL50" i="1"/>
  <c r="BB50" i="1"/>
  <c r="AO50" i="1"/>
  <c r="AP50" i="1"/>
  <c r="AQ50" i="1"/>
  <c r="AT50" i="1"/>
  <c r="AN58" i="1"/>
  <c r="AV58" i="1"/>
  <c r="AO58" i="1"/>
  <c r="AW58" i="1"/>
  <c r="AQ58" i="1"/>
  <c r="AY58" i="1"/>
  <c r="AJ58" i="1"/>
  <c r="AR58" i="1"/>
  <c r="AZ58" i="1"/>
  <c r="AK58" i="1"/>
  <c r="BA58" i="1"/>
  <c r="AL58" i="1"/>
  <c r="BB58" i="1"/>
  <c r="AM58" i="1"/>
  <c r="BC58" i="1"/>
  <c r="AP58" i="1"/>
  <c r="AS58" i="1"/>
  <c r="AT58" i="1"/>
  <c r="AU58" i="1"/>
  <c r="AX58" i="1"/>
  <c r="AL82" i="1"/>
  <c r="AT82" i="1"/>
  <c r="BB82" i="1"/>
  <c r="AN82" i="1"/>
  <c r="AV82" i="1"/>
  <c r="AP82" i="1"/>
  <c r="AX82" i="1"/>
  <c r="AQ82" i="1"/>
  <c r="AY82" i="1"/>
  <c r="AJ82" i="1"/>
  <c r="AR82" i="1"/>
  <c r="AZ82" i="1"/>
  <c r="BA82" i="1"/>
  <c r="BC82" i="1"/>
  <c r="AK82" i="1"/>
  <c r="AM82" i="1"/>
  <c r="AO82" i="1"/>
  <c r="AS82" i="1"/>
  <c r="AU82" i="1"/>
  <c r="AW82" i="1"/>
  <c r="AL90" i="1"/>
  <c r="AT90" i="1"/>
  <c r="BB90" i="1"/>
  <c r="AN90" i="1"/>
  <c r="AV90" i="1"/>
  <c r="AP90" i="1"/>
  <c r="AX90" i="1"/>
  <c r="AQ90" i="1"/>
  <c r="AY90" i="1"/>
  <c r="AJ90" i="1"/>
  <c r="AR90" i="1"/>
  <c r="AZ90" i="1"/>
  <c r="AM90" i="1"/>
  <c r="AO90" i="1"/>
  <c r="AS90" i="1"/>
  <c r="AU90" i="1"/>
  <c r="AW90" i="1"/>
  <c r="BA90" i="1"/>
  <c r="BC90" i="1"/>
  <c r="AK90" i="1"/>
  <c r="AK98" i="1"/>
  <c r="AS98" i="1"/>
  <c r="BA98" i="1"/>
  <c r="AL98" i="1"/>
  <c r="AT98" i="1"/>
  <c r="BB98" i="1"/>
  <c r="AM98" i="1"/>
  <c r="AU98" i="1"/>
  <c r="BC98" i="1"/>
  <c r="AN98" i="1"/>
  <c r="AV98" i="1"/>
  <c r="AO98" i="1"/>
  <c r="AW98" i="1"/>
  <c r="AP98" i="1"/>
  <c r="AX98" i="1"/>
  <c r="AQ98" i="1"/>
  <c r="AY98" i="1"/>
  <c r="AZ98" i="1"/>
  <c r="AJ98" i="1"/>
  <c r="AR98" i="1"/>
  <c r="AK114" i="1"/>
  <c r="AS114" i="1"/>
  <c r="BA114" i="1"/>
  <c r="AM114" i="1"/>
  <c r="AU114" i="1"/>
  <c r="BC114" i="1"/>
  <c r="AO114" i="1"/>
  <c r="AW114" i="1"/>
  <c r="AP114" i="1"/>
  <c r="AX114" i="1"/>
  <c r="AQ114" i="1"/>
  <c r="AY114" i="1"/>
  <c r="AT114" i="1"/>
  <c r="AZ114" i="1"/>
  <c r="AJ114" i="1"/>
  <c r="AL114" i="1"/>
  <c r="AN114" i="1"/>
  <c r="AR114" i="1"/>
  <c r="AV114" i="1"/>
  <c r="BB114" i="1"/>
  <c r="AO130" i="1"/>
  <c r="AW130" i="1"/>
  <c r="AQ130" i="1"/>
  <c r="AY130" i="1"/>
  <c r="AK130" i="1"/>
  <c r="AS130" i="1"/>
  <c r="BA130" i="1"/>
  <c r="AL130" i="1"/>
  <c r="AT130" i="1"/>
  <c r="BB130" i="1"/>
  <c r="AM130" i="1"/>
  <c r="AU130" i="1"/>
  <c r="BC130" i="1"/>
  <c r="AJ130" i="1"/>
  <c r="AN130" i="1"/>
  <c r="AP130" i="1"/>
  <c r="AR130" i="1"/>
  <c r="AV130" i="1"/>
  <c r="AX130" i="1"/>
  <c r="AZ130" i="1"/>
  <c r="AK138" i="1"/>
  <c r="AS138" i="1"/>
  <c r="BA138" i="1"/>
  <c r="AM138" i="1"/>
  <c r="AU138" i="1"/>
  <c r="BC138" i="1"/>
  <c r="AO138" i="1"/>
  <c r="AW138" i="1"/>
  <c r="AP138" i="1"/>
  <c r="AX138" i="1"/>
  <c r="AQ138" i="1"/>
  <c r="AY138" i="1"/>
  <c r="AT138" i="1"/>
  <c r="AR138" i="1"/>
  <c r="AV138" i="1"/>
  <c r="AZ138" i="1"/>
  <c r="BB138" i="1"/>
  <c r="AJ138" i="1"/>
  <c r="AL138" i="1"/>
  <c r="AN138" i="1"/>
  <c r="AK146" i="1"/>
  <c r="AS146" i="1"/>
  <c r="BA146" i="1"/>
  <c r="AL146" i="1"/>
  <c r="AT146" i="1"/>
  <c r="BB146" i="1"/>
  <c r="AM146" i="1"/>
  <c r="AU146" i="1"/>
  <c r="BC146" i="1"/>
  <c r="AP146" i="1"/>
  <c r="AQ146" i="1"/>
  <c r="AR146" i="1"/>
  <c r="AZ146" i="1"/>
  <c r="AV146" i="1"/>
  <c r="AO146" i="1"/>
  <c r="AW146" i="1"/>
  <c r="AJ146" i="1"/>
  <c r="AX146" i="1"/>
  <c r="AN146" i="1"/>
  <c r="AY146" i="1"/>
  <c r="AK154" i="1"/>
  <c r="AS154" i="1"/>
  <c r="BA154" i="1"/>
  <c r="AL154" i="1"/>
  <c r="AM154" i="1"/>
  <c r="AU154" i="1"/>
  <c r="BC154" i="1"/>
  <c r="AV154" i="1"/>
  <c r="AJ154" i="1"/>
  <c r="AW154" i="1"/>
  <c r="AN154" i="1"/>
  <c r="AX154" i="1"/>
  <c r="AT154" i="1"/>
  <c r="AO154" i="1"/>
  <c r="AY154" i="1"/>
  <c r="AP154" i="1"/>
  <c r="AZ154" i="1"/>
  <c r="AQ154" i="1"/>
  <c r="BB154" i="1"/>
  <c r="AR154" i="1"/>
  <c r="AJ162" i="1"/>
  <c r="AR162" i="1"/>
  <c r="AZ162" i="1"/>
  <c r="AK162" i="1"/>
  <c r="AS162" i="1"/>
  <c r="BA162" i="1"/>
  <c r="AL162" i="1"/>
  <c r="AT162" i="1"/>
  <c r="BB162" i="1"/>
  <c r="AQ162" i="1"/>
  <c r="AM162" i="1"/>
  <c r="AU162" i="1"/>
  <c r="BC162" i="1"/>
  <c r="AN162" i="1"/>
  <c r="AV162" i="1"/>
  <c r="AO162" i="1"/>
  <c r="AW162" i="1"/>
  <c r="AY162" i="1"/>
  <c r="AP162" i="1"/>
  <c r="AX162" i="1"/>
  <c r="AN73" i="1"/>
  <c r="AV73" i="1"/>
  <c r="AO73" i="1"/>
  <c r="AW73" i="1"/>
  <c r="AQ73" i="1"/>
  <c r="AY73" i="1"/>
  <c r="AK73" i="1"/>
  <c r="AX73" i="1"/>
  <c r="AL73" i="1"/>
  <c r="AZ73" i="1"/>
  <c r="AM73" i="1"/>
  <c r="BA73" i="1"/>
  <c r="AP73" i="1"/>
  <c r="BB73" i="1"/>
  <c r="AR73" i="1"/>
  <c r="BC73" i="1"/>
  <c r="AS73" i="1"/>
  <c r="AT73" i="1"/>
  <c r="AJ73" i="1"/>
  <c r="AU73" i="1"/>
  <c r="AN75" i="1"/>
  <c r="AV75" i="1"/>
  <c r="AO75" i="1"/>
  <c r="AW75" i="1"/>
  <c r="AQ75" i="1"/>
  <c r="AY75" i="1"/>
  <c r="AJ75" i="1"/>
  <c r="AU75" i="1"/>
  <c r="AK75" i="1"/>
  <c r="AX75" i="1"/>
  <c r="AL75" i="1"/>
  <c r="AZ75" i="1"/>
  <c r="AM75" i="1"/>
  <c r="BA75" i="1"/>
  <c r="AP75" i="1"/>
  <c r="BB75" i="1"/>
  <c r="AR75" i="1"/>
  <c r="BC75" i="1"/>
  <c r="AS75" i="1"/>
  <c r="AT75" i="1"/>
  <c r="AJ83" i="1"/>
  <c r="AR83" i="1"/>
  <c r="AZ83" i="1"/>
  <c r="AK83" i="1"/>
  <c r="AS83" i="1"/>
  <c r="BA83" i="1"/>
  <c r="AL83" i="1"/>
  <c r="AT83" i="1"/>
  <c r="BB83" i="1"/>
  <c r="AM83" i="1"/>
  <c r="AU83" i="1"/>
  <c r="BC83" i="1"/>
  <c r="AN83" i="1"/>
  <c r="AV83" i="1"/>
  <c r="AO83" i="1"/>
  <c r="AW83" i="1"/>
  <c r="AQ83" i="1"/>
  <c r="AY83" i="1"/>
  <c r="AP83" i="1"/>
  <c r="AX83" i="1"/>
  <c r="AP91" i="1"/>
  <c r="AX91" i="1"/>
  <c r="AJ91" i="1"/>
  <c r="AR91" i="1"/>
  <c r="AZ91" i="1"/>
  <c r="AL91" i="1"/>
  <c r="AT91" i="1"/>
  <c r="BB91" i="1"/>
  <c r="AM91" i="1"/>
  <c r="AU91" i="1"/>
  <c r="BC91" i="1"/>
  <c r="AN91" i="1"/>
  <c r="AV91" i="1"/>
  <c r="AO91" i="1"/>
  <c r="AQ91" i="1"/>
  <c r="AS91" i="1"/>
  <c r="AW91" i="1"/>
  <c r="AY91" i="1"/>
  <c r="BA91" i="1"/>
  <c r="AK91" i="1"/>
  <c r="AO99" i="1"/>
  <c r="AW99" i="1"/>
  <c r="AP99" i="1"/>
  <c r="AX99" i="1"/>
  <c r="AQ99" i="1"/>
  <c r="AY99" i="1"/>
  <c r="AJ99" i="1"/>
  <c r="AR99" i="1"/>
  <c r="AZ99" i="1"/>
  <c r="AK99" i="1"/>
  <c r="AS99" i="1"/>
  <c r="BA99" i="1"/>
  <c r="AL99" i="1"/>
  <c r="AT99" i="1"/>
  <c r="BB99" i="1"/>
  <c r="AM99" i="1"/>
  <c r="AU99" i="1"/>
  <c r="BC99" i="1"/>
  <c r="AN99" i="1"/>
  <c r="AV99" i="1"/>
  <c r="AO107" i="1"/>
  <c r="AW107" i="1"/>
  <c r="AP107" i="1"/>
  <c r="AX107" i="1"/>
  <c r="AQ107" i="1"/>
  <c r="AY107" i="1"/>
  <c r="AJ107" i="1"/>
  <c r="AR107" i="1"/>
  <c r="AK107" i="1"/>
  <c r="AS107" i="1"/>
  <c r="BA107" i="1"/>
  <c r="AL107" i="1"/>
  <c r="AT107" i="1"/>
  <c r="BB107" i="1"/>
  <c r="AM107" i="1"/>
  <c r="AU107" i="1"/>
  <c r="BC107" i="1"/>
  <c r="AN107" i="1"/>
  <c r="AV107" i="1"/>
  <c r="AZ107" i="1"/>
  <c r="AO115" i="1"/>
  <c r="AW115" i="1"/>
  <c r="AQ115" i="1"/>
  <c r="AY115" i="1"/>
  <c r="AK115" i="1"/>
  <c r="AS115" i="1"/>
  <c r="BA115" i="1"/>
  <c r="AL115" i="1"/>
  <c r="AT115" i="1"/>
  <c r="BB115" i="1"/>
  <c r="AM115" i="1"/>
  <c r="AU115" i="1"/>
  <c r="BC115" i="1"/>
  <c r="AV115" i="1"/>
  <c r="AZ115" i="1"/>
  <c r="AJ115" i="1"/>
  <c r="AN115" i="1"/>
  <c r="AP115" i="1"/>
  <c r="AX115" i="1"/>
  <c r="AR115" i="1"/>
  <c r="AK131" i="1"/>
  <c r="AS131" i="1"/>
  <c r="BA131" i="1"/>
  <c r="AM131" i="1"/>
  <c r="AU131" i="1"/>
  <c r="BC131" i="1"/>
  <c r="AO131" i="1"/>
  <c r="AW131" i="1"/>
  <c r="AP131" i="1"/>
  <c r="AX131" i="1"/>
  <c r="AQ131" i="1"/>
  <c r="AY131" i="1"/>
  <c r="AL131" i="1"/>
  <c r="AN131" i="1"/>
  <c r="AR131" i="1"/>
  <c r="AT131" i="1"/>
  <c r="AV131" i="1"/>
  <c r="AZ131" i="1"/>
  <c r="BB131" i="1"/>
  <c r="AJ131" i="1"/>
  <c r="AO139" i="1"/>
  <c r="AQ139" i="1"/>
  <c r="AK139" i="1"/>
  <c r="AS139" i="1"/>
  <c r="BA139" i="1"/>
  <c r="AL139" i="1"/>
  <c r="AT139" i="1"/>
  <c r="BB139" i="1"/>
  <c r="AM139" i="1"/>
  <c r="AU139" i="1"/>
  <c r="BC139" i="1"/>
  <c r="AV139" i="1"/>
  <c r="AW139" i="1"/>
  <c r="AX139" i="1"/>
  <c r="AY139" i="1"/>
  <c r="AJ139" i="1"/>
  <c r="AZ139" i="1"/>
  <c r="AR139" i="1"/>
  <c r="AN139" i="1"/>
  <c r="AP139" i="1"/>
  <c r="AO147" i="1"/>
  <c r="AW147" i="1"/>
  <c r="AP147" i="1"/>
  <c r="AX147" i="1"/>
  <c r="AQ147" i="1"/>
  <c r="AY147" i="1"/>
  <c r="AJ147" i="1"/>
  <c r="AU147" i="1"/>
  <c r="AK147" i="1"/>
  <c r="AV147" i="1"/>
  <c r="AL147" i="1"/>
  <c r="AZ147" i="1"/>
  <c r="AM147" i="1"/>
  <c r="BA147" i="1"/>
  <c r="AN147" i="1"/>
  <c r="BB147" i="1"/>
  <c r="AT147" i="1"/>
  <c r="AR147" i="1"/>
  <c r="BC147" i="1"/>
  <c r="AS147" i="1"/>
  <c r="AO155" i="1"/>
  <c r="AW155" i="1"/>
  <c r="AQ155" i="1"/>
  <c r="AY155" i="1"/>
  <c r="AL155" i="1"/>
  <c r="AV155" i="1"/>
  <c r="AM155" i="1"/>
  <c r="AX155" i="1"/>
  <c r="AN155" i="1"/>
  <c r="AZ155" i="1"/>
  <c r="AP155" i="1"/>
  <c r="BA155" i="1"/>
  <c r="AR155" i="1"/>
  <c r="BB155" i="1"/>
  <c r="AK155" i="1"/>
  <c r="AS155" i="1"/>
  <c r="BC155" i="1"/>
  <c r="AU155" i="1"/>
  <c r="AJ155" i="1"/>
  <c r="AT155" i="1"/>
  <c r="AN163" i="1"/>
  <c r="AV163" i="1"/>
  <c r="AM163" i="1"/>
  <c r="AO163" i="1"/>
  <c r="AW163" i="1"/>
  <c r="AP163" i="1"/>
  <c r="AX163" i="1"/>
  <c r="AQ163" i="1"/>
  <c r="AY163" i="1"/>
  <c r="BC163" i="1"/>
  <c r="AJ163" i="1"/>
  <c r="AR163" i="1"/>
  <c r="AZ163" i="1"/>
  <c r="AU163" i="1"/>
  <c r="AK163" i="1"/>
  <c r="AS163" i="1"/>
  <c r="BA163" i="1"/>
  <c r="AL163" i="1"/>
  <c r="AT163" i="1"/>
  <c r="BB163" i="1"/>
  <c r="AN49" i="1"/>
  <c r="AV49" i="1"/>
  <c r="AO49" i="1"/>
  <c r="AW49" i="1"/>
  <c r="AQ49" i="1"/>
  <c r="AY49" i="1"/>
  <c r="AJ49" i="1"/>
  <c r="AR49" i="1"/>
  <c r="AZ49" i="1"/>
  <c r="AK49" i="1"/>
  <c r="BA49" i="1"/>
  <c r="AL49" i="1"/>
  <c r="BB49" i="1"/>
  <c r="AM49" i="1"/>
  <c r="BC49" i="1"/>
  <c r="AP49" i="1"/>
  <c r="AS49" i="1"/>
  <c r="AT49" i="1"/>
  <c r="AU49" i="1"/>
  <c r="AX49" i="1"/>
  <c r="AP89" i="1"/>
  <c r="AX89" i="1"/>
  <c r="AJ89" i="1"/>
  <c r="AR89" i="1"/>
  <c r="AZ89" i="1"/>
  <c r="AL89" i="1"/>
  <c r="AT89" i="1"/>
  <c r="BB89" i="1"/>
  <c r="AM89" i="1"/>
  <c r="AU89" i="1"/>
  <c r="BC89" i="1"/>
  <c r="AN89" i="1"/>
  <c r="AV89" i="1"/>
  <c r="AK89" i="1"/>
  <c r="AO89" i="1"/>
  <c r="AQ89" i="1"/>
  <c r="AS89" i="1"/>
  <c r="AW89" i="1"/>
  <c r="AY89" i="1"/>
  <c r="BA89" i="1"/>
  <c r="AO113" i="1"/>
  <c r="AW113" i="1"/>
  <c r="AQ113" i="1"/>
  <c r="AY113" i="1"/>
  <c r="AK113" i="1"/>
  <c r="AS113" i="1"/>
  <c r="BA113" i="1"/>
  <c r="AL113" i="1"/>
  <c r="AT113" i="1"/>
  <c r="BB113" i="1"/>
  <c r="AM113" i="1"/>
  <c r="AU113" i="1"/>
  <c r="BC113" i="1"/>
  <c r="AR113" i="1"/>
  <c r="AX113" i="1"/>
  <c r="AJ113" i="1"/>
  <c r="AN113" i="1"/>
  <c r="AP113" i="1"/>
  <c r="AV113" i="1"/>
  <c r="AZ113" i="1"/>
  <c r="AN12" i="1"/>
  <c r="AV12" i="1"/>
  <c r="AM12" i="1"/>
  <c r="AO12" i="1"/>
  <c r="AW12" i="1"/>
  <c r="AP12" i="1"/>
  <c r="AX12" i="1"/>
  <c r="AQ12" i="1"/>
  <c r="AY12" i="1"/>
  <c r="AU12" i="1"/>
  <c r="AJ12" i="1"/>
  <c r="AR12" i="1"/>
  <c r="AZ12" i="1"/>
  <c r="AK12" i="1"/>
  <c r="AS12" i="1"/>
  <c r="BA12" i="1"/>
  <c r="BC12" i="1"/>
  <c r="AL12" i="1"/>
  <c r="AT12" i="1"/>
  <c r="BB12" i="1"/>
  <c r="AJ59" i="1"/>
  <c r="AR59" i="1"/>
  <c r="AZ59" i="1"/>
  <c r="AK59" i="1"/>
  <c r="AS59" i="1"/>
  <c r="BA59" i="1"/>
  <c r="AM59" i="1"/>
  <c r="AU59" i="1"/>
  <c r="BC59" i="1"/>
  <c r="AN59" i="1"/>
  <c r="AV59" i="1"/>
  <c r="AW59" i="1"/>
  <c r="AX59" i="1"/>
  <c r="AY59" i="1"/>
  <c r="AL59" i="1"/>
  <c r="BB59" i="1"/>
  <c r="AO59" i="1"/>
  <c r="AP59" i="1"/>
  <c r="AQ59" i="1"/>
  <c r="AT59" i="1"/>
  <c r="AN22" i="1"/>
  <c r="AV22" i="1"/>
  <c r="BC22" i="1"/>
  <c r="AO22" i="1"/>
  <c r="AW22" i="1"/>
  <c r="AP22" i="1"/>
  <c r="AX22" i="1"/>
  <c r="AM22" i="1"/>
  <c r="AQ22" i="1"/>
  <c r="AY22" i="1"/>
  <c r="AU22" i="1"/>
  <c r="AJ22" i="1"/>
  <c r="AR22" i="1"/>
  <c r="AZ22" i="1"/>
  <c r="AK22" i="1"/>
  <c r="AS22" i="1"/>
  <c r="BA22" i="1"/>
  <c r="AL22" i="1"/>
  <c r="AT22" i="1"/>
  <c r="BB22" i="1"/>
  <c r="AN44" i="1"/>
  <c r="AV44" i="1"/>
  <c r="AO44" i="1"/>
  <c r="AW44" i="1"/>
  <c r="AQ44" i="1"/>
  <c r="AY44" i="1"/>
  <c r="AJ44" i="1"/>
  <c r="AR44" i="1"/>
  <c r="AZ44" i="1"/>
  <c r="AK44" i="1"/>
  <c r="AS44" i="1"/>
  <c r="BA44" i="1"/>
  <c r="AM44" i="1"/>
  <c r="AU44" i="1"/>
  <c r="BC44" i="1"/>
  <c r="AL44" i="1"/>
  <c r="AP44" i="1"/>
  <c r="AT44" i="1"/>
  <c r="AX44" i="1"/>
  <c r="BB44" i="1"/>
  <c r="AJ52" i="1"/>
  <c r="AR52" i="1"/>
  <c r="AZ52" i="1"/>
  <c r="AK52" i="1"/>
  <c r="AS52" i="1"/>
  <c r="BA52" i="1"/>
  <c r="AM52" i="1"/>
  <c r="AU52" i="1"/>
  <c r="BC52" i="1"/>
  <c r="AN52" i="1"/>
  <c r="AV52" i="1"/>
  <c r="AO52" i="1"/>
  <c r="AP52" i="1"/>
  <c r="AQ52" i="1"/>
  <c r="AT52" i="1"/>
  <c r="AW52" i="1"/>
  <c r="AX52" i="1"/>
  <c r="AY52" i="1"/>
  <c r="AL52" i="1"/>
  <c r="BB52" i="1"/>
  <c r="AN60" i="1"/>
  <c r="AV60" i="1"/>
  <c r="AO60" i="1"/>
  <c r="AW60" i="1"/>
  <c r="AQ60" i="1"/>
  <c r="AY60" i="1"/>
  <c r="AP60" i="1"/>
  <c r="BB60" i="1"/>
  <c r="AR60" i="1"/>
  <c r="BC60" i="1"/>
  <c r="AS60" i="1"/>
  <c r="AT60" i="1"/>
  <c r="AJ60" i="1"/>
  <c r="AU60" i="1"/>
  <c r="AK60" i="1"/>
  <c r="AX60" i="1"/>
  <c r="AL60" i="1"/>
  <c r="AZ60" i="1"/>
  <c r="AM60" i="1"/>
  <c r="BA60" i="1"/>
  <c r="AL76" i="1"/>
  <c r="AT76" i="1"/>
  <c r="BB76" i="1"/>
  <c r="AM76" i="1"/>
  <c r="AU76" i="1"/>
  <c r="BC76" i="1"/>
  <c r="AN76" i="1"/>
  <c r="AV76" i="1"/>
  <c r="AO76" i="1"/>
  <c r="AW76" i="1"/>
  <c r="AP76" i="1"/>
  <c r="AX76" i="1"/>
  <c r="AQ76" i="1"/>
  <c r="AY76" i="1"/>
  <c r="AJ76" i="1"/>
  <c r="AR76" i="1"/>
  <c r="AZ76" i="1"/>
  <c r="AK76" i="1"/>
  <c r="AS76" i="1"/>
  <c r="BA76" i="1"/>
  <c r="AL92" i="1"/>
  <c r="AT92" i="1"/>
  <c r="BB92" i="1"/>
  <c r="AN92" i="1"/>
  <c r="AV92" i="1"/>
  <c r="AP92" i="1"/>
  <c r="AX92" i="1"/>
  <c r="AQ92" i="1"/>
  <c r="AY92" i="1"/>
  <c r="AJ92" i="1"/>
  <c r="AR92" i="1"/>
  <c r="AZ92" i="1"/>
  <c r="AO92" i="1"/>
  <c r="AS92" i="1"/>
  <c r="AU92" i="1"/>
  <c r="AW92" i="1"/>
  <c r="BA92" i="1"/>
  <c r="BC92" i="1"/>
  <c r="AK92" i="1"/>
  <c r="AM92" i="1"/>
  <c r="AK100" i="1"/>
  <c r="AS100" i="1"/>
  <c r="BA100" i="1"/>
  <c r="AL100" i="1"/>
  <c r="AT100" i="1"/>
  <c r="BB100" i="1"/>
  <c r="AM100" i="1"/>
  <c r="AU100" i="1"/>
  <c r="BC100" i="1"/>
  <c r="AN100" i="1"/>
  <c r="AV100" i="1"/>
  <c r="AO100" i="1"/>
  <c r="AW100" i="1"/>
  <c r="AP100" i="1"/>
  <c r="AX100" i="1"/>
  <c r="AQ100" i="1"/>
  <c r="AY100" i="1"/>
  <c r="AJ100" i="1"/>
  <c r="AR100" i="1"/>
  <c r="AZ100" i="1"/>
  <c r="AK108" i="1"/>
  <c r="AS108" i="1"/>
  <c r="BA108" i="1"/>
  <c r="AL108" i="1"/>
  <c r="AM108" i="1"/>
  <c r="AU108" i="1"/>
  <c r="BC108" i="1"/>
  <c r="AO108" i="1"/>
  <c r="AW108" i="1"/>
  <c r="AP108" i="1"/>
  <c r="AX108" i="1"/>
  <c r="AQ108" i="1"/>
  <c r="AY108" i="1"/>
  <c r="AJ108" i="1"/>
  <c r="AN108" i="1"/>
  <c r="AR108" i="1"/>
  <c r="AT108" i="1"/>
  <c r="AV108" i="1"/>
  <c r="AZ108" i="1"/>
  <c r="BB108" i="1"/>
  <c r="AK116" i="1"/>
  <c r="AS116" i="1"/>
  <c r="BA116" i="1"/>
  <c r="AM116" i="1"/>
  <c r="AU116" i="1"/>
  <c r="BC116" i="1"/>
  <c r="AO116" i="1"/>
  <c r="AW116" i="1"/>
  <c r="AP116" i="1"/>
  <c r="AX116" i="1"/>
  <c r="AQ116" i="1"/>
  <c r="AY116" i="1"/>
  <c r="AV116" i="1"/>
  <c r="BB116" i="1"/>
  <c r="AL116" i="1"/>
  <c r="AN116" i="1"/>
  <c r="AR116" i="1"/>
  <c r="AJ116" i="1"/>
  <c r="AT116" i="1"/>
  <c r="AZ116" i="1"/>
  <c r="AK124" i="1"/>
  <c r="AS124" i="1"/>
  <c r="BA124" i="1"/>
  <c r="AM124" i="1"/>
  <c r="AU124" i="1"/>
  <c r="BC124" i="1"/>
  <c r="AO124" i="1"/>
  <c r="AW124" i="1"/>
  <c r="AQ124" i="1"/>
  <c r="AY124" i="1"/>
  <c r="AX124" i="1"/>
  <c r="AL124" i="1"/>
  <c r="BB124" i="1"/>
  <c r="AP124" i="1"/>
  <c r="AR124" i="1"/>
  <c r="AT124" i="1"/>
  <c r="AV124" i="1"/>
  <c r="AZ124" i="1"/>
  <c r="AN124" i="1"/>
  <c r="AJ124" i="1"/>
  <c r="AO132" i="1"/>
  <c r="AW132" i="1"/>
  <c r="AQ132" i="1"/>
  <c r="AY132" i="1"/>
  <c r="AK132" i="1"/>
  <c r="AS132" i="1"/>
  <c r="BA132" i="1"/>
  <c r="AL132" i="1"/>
  <c r="AT132" i="1"/>
  <c r="BB132" i="1"/>
  <c r="AM132" i="1"/>
  <c r="AU132" i="1"/>
  <c r="BC132" i="1"/>
  <c r="AN132" i="1"/>
  <c r="AJ132" i="1"/>
  <c r="AP132" i="1"/>
  <c r="AR132" i="1"/>
  <c r="AV132" i="1"/>
  <c r="AX132" i="1"/>
  <c r="AZ132" i="1"/>
  <c r="AO140" i="1"/>
  <c r="AW140" i="1"/>
  <c r="AP140" i="1"/>
  <c r="AX140" i="1"/>
  <c r="AQ140" i="1"/>
  <c r="AY140" i="1"/>
  <c r="AM140" i="1"/>
  <c r="BA140" i="1"/>
  <c r="AN140" i="1"/>
  <c r="BB140" i="1"/>
  <c r="AL140" i="1"/>
  <c r="AR140" i="1"/>
  <c r="BC140" i="1"/>
  <c r="AZ140" i="1"/>
  <c r="AS140" i="1"/>
  <c r="AT140" i="1"/>
  <c r="AJ140" i="1"/>
  <c r="AU140" i="1"/>
  <c r="AK140" i="1"/>
  <c r="AV140" i="1"/>
  <c r="AK148" i="1"/>
  <c r="AS148" i="1"/>
  <c r="BA148" i="1"/>
  <c r="AL148" i="1"/>
  <c r="AT148" i="1"/>
  <c r="BB148" i="1"/>
  <c r="AM148" i="1"/>
  <c r="AU148" i="1"/>
  <c r="BC148" i="1"/>
  <c r="AO148" i="1"/>
  <c r="AZ148" i="1"/>
  <c r="AN148" i="1"/>
  <c r="AP148" i="1"/>
  <c r="AQ148" i="1"/>
  <c r="AR148" i="1"/>
  <c r="AV148" i="1"/>
  <c r="AW148" i="1"/>
  <c r="AJ148" i="1"/>
  <c r="AX148" i="1"/>
  <c r="AY148" i="1"/>
  <c r="AK156" i="1"/>
  <c r="AS156" i="1"/>
  <c r="BA156" i="1"/>
  <c r="AM156" i="1"/>
  <c r="BD156" i="1" s="1"/>
  <c r="AU156" i="1"/>
  <c r="BC156" i="1"/>
  <c r="AN156" i="1"/>
  <c r="AX156" i="1"/>
  <c r="AL156" i="1"/>
  <c r="AO156" i="1"/>
  <c r="AY156" i="1"/>
  <c r="AP156" i="1"/>
  <c r="AZ156" i="1"/>
  <c r="AQ156" i="1"/>
  <c r="BB156" i="1"/>
  <c r="AR156" i="1"/>
  <c r="AT156" i="1"/>
  <c r="AJ156" i="1"/>
  <c r="AV156" i="1"/>
  <c r="AW156" i="1"/>
  <c r="AJ164" i="1"/>
  <c r="AR164" i="1"/>
  <c r="AZ164" i="1"/>
  <c r="AK164" i="1"/>
  <c r="AS164" i="1"/>
  <c r="BA164" i="1"/>
  <c r="AY164" i="1"/>
  <c r="AL164" i="1"/>
  <c r="AT164" i="1"/>
  <c r="BB164" i="1"/>
  <c r="AM164" i="1"/>
  <c r="AU164" i="1"/>
  <c r="BC164" i="1"/>
  <c r="AN164" i="1"/>
  <c r="AV164" i="1"/>
  <c r="AO164" i="1"/>
  <c r="AW164" i="1"/>
  <c r="AP164" i="1"/>
  <c r="AX164" i="1"/>
  <c r="AQ164" i="1"/>
  <c r="AJ19" i="1"/>
  <c r="AR19" i="1"/>
  <c r="AZ19" i="1"/>
  <c r="AK19" i="1"/>
  <c r="AS19" i="1"/>
  <c r="BA19" i="1"/>
  <c r="AL19" i="1"/>
  <c r="AT19" i="1"/>
  <c r="BB19" i="1"/>
  <c r="AQ19" i="1"/>
  <c r="AM19" i="1"/>
  <c r="AU19" i="1"/>
  <c r="BC19" i="1"/>
  <c r="AY19" i="1"/>
  <c r="AN19" i="1"/>
  <c r="AV19" i="1"/>
  <c r="AO19" i="1"/>
  <c r="AW19" i="1"/>
  <c r="AP19" i="1"/>
  <c r="AX19" i="1"/>
  <c r="AP81" i="1"/>
  <c r="AX81" i="1"/>
  <c r="AJ81" i="1"/>
  <c r="AR81" i="1"/>
  <c r="AZ81" i="1"/>
  <c r="AL81" i="1"/>
  <c r="AT81" i="1"/>
  <c r="BB81" i="1"/>
  <c r="AM81" i="1"/>
  <c r="AU81" i="1"/>
  <c r="BC81" i="1"/>
  <c r="AN81" i="1"/>
  <c r="AV81" i="1"/>
  <c r="AY81" i="1"/>
  <c r="BA81" i="1"/>
  <c r="AK81" i="1"/>
  <c r="AO81" i="1"/>
  <c r="AQ81" i="1"/>
  <c r="AS81" i="1"/>
  <c r="AW81" i="1"/>
  <c r="AO153" i="1"/>
  <c r="AW153" i="1"/>
  <c r="AP153" i="1"/>
  <c r="AX153" i="1"/>
  <c r="AQ153" i="1"/>
  <c r="AY153" i="1"/>
  <c r="AR153" i="1"/>
  <c r="BC153" i="1"/>
  <c r="AS153" i="1"/>
  <c r="AN153" i="1"/>
  <c r="AT153" i="1"/>
  <c r="AJ153" i="1"/>
  <c r="AU153" i="1"/>
  <c r="BB153" i="1"/>
  <c r="AK153" i="1"/>
  <c r="AV153" i="1"/>
  <c r="AL153" i="1"/>
  <c r="AZ153" i="1"/>
  <c r="AM153" i="1"/>
  <c r="BA153" i="1"/>
  <c r="AN51" i="1"/>
  <c r="AV51" i="1"/>
  <c r="AO51" i="1"/>
  <c r="AW51" i="1"/>
  <c r="AQ51" i="1"/>
  <c r="AY51" i="1"/>
  <c r="AJ51" i="1"/>
  <c r="AR51" i="1"/>
  <c r="AZ51" i="1"/>
  <c r="AS51" i="1"/>
  <c r="AT51" i="1"/>
  <c r="AU51" i="1"/>
  <c r="AX51" i="1"/>
  <c r="AK51" i="1"/>
  <c r="BA51" i="1"/>
  <c r="AL51" i="1"/>
  <c r="BB51" i="1"/>
  <c r="AM51" i="1"/>
  <c r="BC51" i="1"/>
  <c r="AP51" i="1"/>
  <c r="AN14" i="1"/>
  <c r="AV14" i="1"/>
  <c r="AO14" i="1"/>
  <c r="AW14" i="1"/>
  <c r="AP14" i="1"/>
  <c r="AX14" i="1"/>
  <c r="AQ14" i="1"/>
  <c r="AY14" i="1"/>
  <c r="BC14" i="1"/>
  <c r="AJ14" i="1"/>
  <c r="AR14" i="1"/>
  <c r="AZ14" i="1"/>
  <c r="AU14" i="1"/>
  <c r="AK14" i="1"/>
  <c r="AS14" i="1"/>
  <c r="BA14" i="1"/>
  <c r="AL14" i="1"/>
  <c r="AT14" i="1"/>
  <c r="BB14" i="1"/>
  <c r="AM14" i="1"/>
  <c r="AJ15" i="1"/>
  <c r="AR15" i="1"/>
  <c r="AZ15" i="1"/>
  <c r="AQ15" i="1"/>
  <c r="AK15" i="1"/>
  <c r="AS15" i="1"/>
  <c r="BA15" i="1"/>
  <c r="AY15" i="1"/>
  <c r="AL15" i="1"/>
  <c r="AT15" i="1"/>
  <c r="BB15" i="1"/>
  <c r="AM15" i="1"/>
  <c r="AU15" i="1"/>
  <c r="BC15" i="1"/>
  <c r="AN15" i="1"/>
  <c r="AV15" i="1"/>
  <c r="AO15" i="1"/>
  <c r="AW15" i="1"/>
  <c r="AP15" i="1"/>
  <c r="AX15" i="1"/>
  <c r="AJ23" i="1"/>
  <c r="AR23" i="1"/>
  <c r="AZ23" i="1"/>
  <c r="AK23" i="1"/>
  <c r="AS23" i="1"/>
  <c r="BA23" i="1"/>
  <c r="AQ23" i="1"/>
  <c r="AL23" i="1"/>
  <c r="AT23" i="1"/>
  <c r="BB23" i="1"/>
  <c r="AM23" i="1"/>
  <c r="AU23" i="1"/>
  <c r="BC23" i="1"/>
  <c r="AN23" i="1"/>
  <c r="AV23" i="1"/>
  <c r="AY23" i="1"/>
  <c r="AO23" i="1"/>
  <c r="AW23" i="1"/>
  <c r="AP23" i="1"/>
  <c r="AX23" i="1"/>
  <c r="AJ37" i="1"/>
  <c r="AR37" i="1"/>
  <c r="AZ37" i="1"/>
  <c r="AK37" i="1"/>
  <c r="AS37" i="1"/>
  <c r="BA37" i="1"/>
  <c r="AL37" i="1"/>
  <c r="AT37" i="1"/>
  <c r="BB37" i="1"/>
  <c r="AM37" i="1"/>
  <c r="AU37" i="1"/>
  <c r="BC37" i="1"/>
  <c r="AN37" i="1"/>
  <c r="AV37" i="1"/>
  <c r="AO37" i="1"/>
  <c r="AW37" i="1"/>
  <c r="AQ37" i="1"/>
  <c r="AY37" i="1"/>
  <c r="AP37" i="1"/>
  <c r="AX37" i="1"/>
  <c r="AJ45" i="1"/>
  <c r="AR45" i="1"/>
  <c r="AZ45" i="1"/>
  <c r="AK45" i="1"/>
  <c r="AS45" i="1"/>
  <c r="BA45" i="1"/>
  <c r="AM45" i="1"/>
  <c r="AU45" i="1"/>
  <c r="BC45" i="1"/>
  <c r="AN45" i="1"/>
  <c r="AV45" i="1"/>
  <c r="AO45" i="1"/>
  <c r="AW45" i="1"/>
  <c r="AP45" i="1"/>
  <c r="AQ45" i="1"/>
  <c r="AT45" i="1"/>
  <c r="AX45" i="1"/>
  <c r="AY45" i="1"/>
  <c r="BB45" i="1"/>
  <c r="AL45" i="1"/>
  <c r="AN53" i="1"/>
  <c r="AV53" i="1"/>
  <c r="AO53" i="1"/>
  <c r="AW53" i="1"/>
  <c r="AQ53" i="1"/>
  <c r="AY53" i="1"/>
  <c r="AJ53" i="1"/>
  <c r="AR53" i="1"/>
  <c r="AZ53" i="1"/>
  <c r="AK53" i="1"/>
  <c r="BA53" i="1"/>
  <c r="AL53" i="1"/>
  <c r="BB53" i="1"/>
  <c r="AM53" i="1"/>
  <c r="BC53" i="1"/>
  <c r="AP53" i="1"/>
  <c r="AS53" i="1"/>
  <c r="AT53" i="1"/>
  <c r="AU53" i="1"/>
  <c r="AX53" i="1"/>
  <c r="AP77" i="1"/>
  <c r="AX77" i="1"/>
  <c r="AQ77" i="1"/>
  <c r="AY77" i="1"/>
  <c r="AJ77" i="1"/>
  <c r="AR77" i="1"/>
  <c r="AZ77" i="1"/>
  <c r="AK77" i="1"/>
  <c r="AS77" i="1"/>
  <c r="BA77" i="1"/>
  <c r="AL77" i="1"/>
  <c r="AT77" i="1"/>
  <c r="BB77" i="1"/>
  <c r="AM77" i="1"/>
  <c r="AU77" i="1"/>
  <c r="BC77" i="1"/>
  <c r="AN77" i="1"/>
  <c r="AV77" i="1"/>
  <c r="AO77" i="1"/>
  <c r="AW77" i="1"/>
  <c r="AP85" i="1"/>
  <c r="AX85" i="1"/>
  <c r="AJ85" i="1"/>
  <c r="AR85" i="1"/>
  <c r="AZ85" i="1"/>
  <c r="AL85" i="1"/>
  <c r="AT85" i="1"/>
  <c r="BB85" i="1"/>
  <c r="AM85" i="1"/>
  <c r="AU85" i="1"/>
  <c r="BC85" i="1"/>
  <c r="AN85" i="1"/>
  <c r="AV85" i="1"/>
  <c r="BA85" i="1"/>
  <c r="AK85" i="1"/>
  <c r="AO85" i="1"/>
  <c r="AQ85" i="1"/>
  <c r="AS85" i="1"/>
  <c r="AW85" i="1"/>
  <c r="AY85" i="1"/>
  <c r="AP93" i="1"/>
  <c r="AX93" i="1"/>
  <c r="AJ93" i="1"/>
  <c r="AR93" i="1"/>
  <c r="AZ93" i="1"/>
  <c r="AL93" i="1"/>
  <c r="AT93" i="1"/>
  <c r="BB93" i="1"/>
  <c r="AM93" i="1"/>
  <c r="AU93" i="1"/>
  <c r="BC93" i="1"/>
  <c r="AN93" i="1"/>
  <c r="AV93" i="1"/>
  <c r="AQ93" i="1"/>
  <c r="AS93" i="1"/>
  <c r="AW93" i="1"/>
  <c r="AY93" i="1"/>
  <c r="BA93" i="1"/>
  <c r="AK93" i="1"/>
  <c r="AO93" i="1"/>
  <c r="AO101" i="1"/>
  <c r="AW101" i="1"/>
  <c r="AP101" i="1"/>
  <c r="AX101" i="1"/>
  <c r="AQ101" i="1"/>
  <c r="AY101" i="1"/>
  <c r="AJ101" i="1"/>
  <c r="AR101" i="1"/>
  <c r="AZ101" i="1"/>
  <c r="AK101" i="1"/>
  <c r="AS101" i="1"/>
  <c r="BA101" i="1"/>
  <c r="AL101" i="1"/>
  <c r="AT101" i="1"/>
  <c r="BB101" i="1"/>
  <c r="AM101" i="1"/>
  <c r="AU101" i="1"/>
  <c r="BC101" i="1"/>
  <c r="AN101" i="1"/>
  <c r="AV101" i="1"/>
  <c r="AO109" i="1"/>
  <c r="AW109" i="1"/>
  <c r="AQ109" i="1"/>
  <c r="AY109" i="1"/>
  <c r="AK109" i="1"/>
  <c r="AS109" i="1"/>
  <c r="BA109" i="1"/>
  <c r="AL109" i="1"/>
  <c r="AT109" i="1"/>
  <c r="BB109" i="1"/>
  <c r="AM109" i="1"/>
  <c r="AU109" i="1"/>
  <c r="BC109" i="1"/>
  <c r="AN109" i="1"/>
  <c r="AP109" i="1"/>
  <c r="AR109" i="1"/>
  <c r="AV109" i="1"/>
  <c r="AX109" i="1"/>
  <c r="AZ109" i="1"/>
  <c r="AJ109" i="1"/>
  <c r="AO117" i="1"/>
  <c r="AW117" i="1"/>
  <c r="AQ117" i="1"/>
  <c r="AY117" i="1"/>
  <c r="AK117" i="1"/>
  <c r="AS117" i="1"/>
  <c r="BA117" i="1"/>
  <c r="AM117" i="1"/>
  <c r="AU117" i="1"/>
  <c r="BC117" i="1"/>
  <c r="AT117" i="1"/>
  <c r="AX117" i="1"/>
  <c r="AL117" i="1"/>
  <c r="BB117" i="1"/>
  <c r="AN117" i="1"/>
  <c r="AP117" i="1"/>
  <c r="AJ117" i="1"/>
  <c r="AR117" i="1"/>
  <c r="AV117" i="1"/>
  <c r="AZ117" i="1"/>
  <c r="AO125" i="1"/>
  <c r="AW125" i="1"/>
  <c r="AQ125" i="1"/>
  <c r="AY125" i="1"/>
  <c r="AK125" i="1"/>
  <c r="AS125" i="1"/>
  <c r="BA125" i="1"/>
  <c r="AM125" i="1"/>
  <c r="AU125" i="1"/>
  <c r="BC125" i="1"/>
  <c r="AT125" i="1"/>
  <c r="AX125" i="1"/>
  <c r="AL125" i="1"/>
  <c r="BB125" i="1"/>
  <c r="AN125" i="1"/>
  <c r="AP125" i="1"/>
  <c r="AJ125" i="1"/>
  <c r="AR125" i="1"/>
  <c r="AV125" i="1"/>
  <c r="AZ125" i="1"/>
  <c r="AK133" i="1"/>
  <c r="AS133" i="1"/>
  <c r="BA133" i="1"/>
  <c r="AM133" i="1"/>
  <c r="AU133" i="1"/>
  <c r="BC133" i="1"/>
  <c r="AO133" i="1"/>
  <c r="AW133" i="1"/>
  <c r="AP133" i="1"/>
  <c r="AX133" i="1"/>
  <c r="AQ133" i="1"/>
  <c r="AY133" i="1"/>
  <c r="AN133" i="1"/>
  <c r="AR133" i="1"/>
  <c r="AL133" i="1"/>
  <c r="AT133" i="1"/>
  <c r="AV133" i="1"/>
  <c r="AZ133" i="1"/>
  <c r="BB133" i="1"/>
  <c r="AJ133" i="1"/>
  <c r="AK141" i="1"/>
  <c r="AS141" i="1"/>
  <c r="BA141" i="1"/>
  <c r="AL141" i="1"/>
  <c r="AT141" i="1"/>
  <c r="BB141" i="1"/>
  <c r="AM141" i="1"/>
  <c r="AU141" i="1"/>
  <c r="BC141" i="1"/>
  <c r="AR141" i="1"/>
  <c r="AV141" i="1"/>
  <c r="AW141" i="1"/>
  <c r="AJ141" i="1"/>
  <c r="AX141" i="1"/>
  <c r="AQ141" i="1"/>
  <c r="AN141" i="1"/>
  <c r="AY141" i="1"/>
  <c r="AO141" i="1"/>
  <c r="AZ141" i="1"/>
  <c r="AP141" i="1"/>
  <c r="AO149" i="1"/>
  <c r="AW149" i="1"/>
  <c r="AP149" i="1"/>
  <c r="AX149" i="1"/>
  <c r="AQ149" i="1"/>
  <c r="AY149" i="1"/>
  <c r="AT149" i="1"/>
  <c r="AJ149" i="1"/>
  <c r="AU149" i="1"/>
  <c r="AS149" i="1"/>
  <c r="AK149" i="1"/>
  <c r="AV149" i="1"/>
  <c r="AL149" i="1"/>
  <c r="AZ149" i="1"/>
  <c r="AM149" i="1"/>
  <c r="BA149" i="1"/>
  <c r="AN149" i="1"/>
  <c r="BB149" i="1"/>
  <c r="AR149" i="1"/>
  <c r="BC149" i="1"/>
  <c r="AN157" i="1"/>
  <c r="AV157" i="1"/>
  <c r="AO157" i="1"/>
  <c r="AW157" i="1"/>
  <c r="AU157" i="1"/>
  <c r="AP157" i="1"/>
  <c r="AX157" i="1"/>
  <c r="BC157" i="1"/>
  <c r="AQ157" i="1"/>
  <c r="AY157" i="1"/>
  <c r="AM157" i="1"/>
  <c r="AJ157" i="1"/>
  <c r="AR157" i="1"/>
  <c r="AZ157" i="1"/>
  <c r="AK157" i="1"/>
  <c r="AS157" i="1"/>
  <c r="BA157" i="1"/>
  <c r="AL157" i="1"/>
  <c r="AT157" i="1"/>
  <c r="BB157" i="1"/>
  <c r="AN165" i="1"/>
  <c r="AV165" i="1"/>
  <c r="BC165" i="1"/>
  <c r="AO165" i="1"/>
  <c r="AW165" i="1"/>
  <c r="AP165" i="1"/>
  <c r="AX165" i="1"/>
  <c r="AM165" i="1"/>
  <c r="AQ165" i="1"/>
  <c r="AY165" i="1"/>
  <c r="AJ165" i="1"/>
  <c r="AR165" i="1"/>
  <c r="AZ165" i="1"/>
  <c r="AU165" i="1"/>
  <c r="AK165" i="1"/>
  <c r="AS165" i="1"/>
  <c r="BA165" i="1"/>
  <c r="AL165" i="1"/>
  <c r="AT165" i="1"/>
  <c r="BB165" i="1"/>
  <c r="AN33" i="1"/>
  <c r="AV33" i="1"/>
  <c r="AO33" i="1"/>
  <c r="AW33" i="1"/>
  <c r="AP33" i="1"/>
  <c r="AX33" i="1"/>
  <c r="AQ33" i="1"/>
  <c r="AY33" i="1"/>
  <c r="AJ33" i="1"/>
  <c r="AR33" i="1"/>
  <c r="AZ33" i="1"/>
  <c r="AK33" i="1"/>
  <c r="AS33" i="1"/>
  <c r="BA33" i="1"/>
  <c r="AM33" i="1"/>
  <c r="AU33" i="1"/>
  <c r="BC33" i="1"/>
  <c r="AL33" i="1"/>
  <c r="AT33" i="1"/>
  <c r="BB33" i="1"/>
  <c r="AO105" i="1"/>
  <c r="AW105" i="1"/>
  <c r="AP105" i="1"/>
  <c r="AX105" i="1"/>
  <c r="AQ105" i="1"/>
  <c r="AY105" i="1"/>
  <c r="AJ105" i="1"/>
  <c r="AR105" i="1"/>
  <c r="AZ105" i="1"/>
  <c r="AK105" i="1"/>
  <c r="AS105" i="1"/>
  <c r="BA105" i="1"/>
  <c r="AL105" i="1"/>
  <c r="AT105" i="1"/>
  <c r="BB105" i="1"/>
  <c r="AM105" i="1"/>
  <c r="AU105" i="1"/>
  <c r="BC105" i="1"/>
  <c r="AN105" i="1"/>
  <c r="AV105" i="1"/>
  <c r="AJ13" i="1"/>
  <c r="AR13" i="1"/>
  <c r="AZ13" i="1"/>
  <c r="AK13" i="1"/>
  <c r="AS13" i="1"/>
  <c r="BA13" i="1"/>
  <c r="AQ13" i="1"/>
  <c r="AL13" i="1"/>
  <c r="AT13" i="1"/>
  <c r="BB13" i="1"/>
  <c r="AY13" i="1"/>
  <c r="AM13" i="1"/>
  <c r="BD13" i="1" s="1"/>
  <c r="BE13" i="1" s="1"/>
  <c r="AU13" i="1"/>
  <c r="BC13" i="1"/>
  <c r="AN13" i="1"/>
  <c r="AV13" i="1"/>
  <c r="AO13" i="1"/>
  <c r="AW13" i="1"/>
  <c r="AP13" i="1"/>
  <c r="AX13" i="1"/>
  <c r="AN16" i="1"/>
  <c r="AV16" i="1"/>
  <c r="AO16" i="1"/>
  <c r="AW16" i="1"/>
  <c r="AP16" i="1"/>
  <c r="AX16" i="1"/>
  <c r="AU16" i="1"/>
  <c r="AQ16" i="1"/>
  <c r="AY16" i="1"/>
  <c r="AJ16" i="1"/>
  <c r="AR16" i="1"/>
  <c r="AZ16" i="1"/>
  <c r="AK16" i="1"/>
  <c r="AS16" i="1"/>
  <c r="BA16" i="1"/>
  <c r="BC16" i="1"/>
  <c r="AL16" i="1"/>
  <c r="AT16" i="1"/>
  <c r="BB16" i="1"/>
  <c r="AM16" i="1"/>
  <c r="AJ54" i="1"/>
  <c r="AR54" i="1"/>
  <c r="AZ54" i="1"/>
  <c r="AK54" i="1"/>
  <c r="AS54" i="1"/>
  <c r="BA54" i="1"/>
  <c r="AM54" i="1"/>
  <c r="AU54" i="1"/>
  <c r="BC54" i="1"/>
  <c r="AN54" i="1"/>
  <c r="AV54" i="1"/>
  <c r="AW54" i="1"/>
  <c r="AX54" i="1"/>
  <c r="AY54" i="1"/>
  <c r="AL54" i="1"/>
  <c r="BB54" i="1"/>
  <c r="AO54" i="1"/>
  <c r="AP54" i="1"/>
  <c r="AQ54" i="1"/>
  <c r="AT54" i="1"/>
  <c r="AJ62" i="1"/>
  <c r="AR62" i="1"/>
  <c r="AZ62" i="1"/>
  <c r="AK62" i="1"/>
  <c r="AS62" i="1"/>
  <c r="BA62" i="1"/>
  <c r="AM62" i="1"/>
  <c r="AU62" i="1"/>
  <c r="BC62" i="1"/>
  <c r="AV62" i="1"/>
  <c r="AW62" i="1"/>
  <c r="AL62" i="1"/>
  <c r="AX62" i="1"/>
  <c r="AN62" i="1"/>
  <c r="AY62" i="1"/>
  <c r="AO62" i="1"/>
  <c r="BB62" i="1"/>
  <c r="AP62" i="1"/>
  <c r="AQ62" i="1"/>
  <c r="AT62" i="1"/>
  <c r="AL78" i="1"/>
  <c r="AT78" i="1"/>
  <c r="BB78" i="1"/>
  <c r="AM78" i="1"/>
  <c r="AU78" i="1"/>
  <c r="AN78" i="1"/>
  <c r="AV78" i="1"/>
  <c r="AO78" i="1"/>
  <c r="AW78" i="1"/>
  <c r="AP78" i="1"/>
  <c r="AX78" i="1"/>
  <c r="AQ78" i="1"/>
  <c r="AY78" i="1"/>
  <c r="AJ78" i="1"/>
  <c r="AR78" i="1"/>
  <c r="AZ78" i="1"/>
  <c r="AK78" i="1"/>
  <c r="AS78" i="1"/>
  <c r="BA78" i="1"/>
  <c r="BC78" i="1"/>
  <c r="AL86" i="1"/>
  <c r="AT86" i="1"/>
  <c r="BB86" i="1"/>
  <c r="AN86" i="1"/>
  <c r="AV86" i="1"/>
  <c r="AP86" i="1"/>
  <c r="AX86" i="1"/>
  <c r="AQ86" i="1"/>
  <c r="AY86" i="1"/>
  <c r="AJ86" i="1"/>
  <c r="AR86" i="1"/>
  <c r="AZ86" i="1"/>
  <c r="BC86" i="1"/>
  <c r="AK86" i="1"/>
  <c r="AM86" i="1"/>
  <c r="AO86" i="1"/>
  <c r="AS86" i="1"/>
  <c r="AU86" i="1"/>
  <c r="AW86" i="1"/>
  <c r="BA86" i="1"/>
  <c r="AL94" i="1"/>
  <c r="AT94" i="1"/>
  <c r="BB94" i="1"/>
  <c r="AN94" i="1"/>
  <c r="AV94" i="1"/>
  <c r="AP94" i="1"/>
  <c r="AX94" i="1"/>
  <c r="AQ94" i="1"/>
  <c r="AY94" i="1"/>
  <c r="AJ94" i="1"/>
  <c r="AR94" i="1"/>
  <c r="AZ94" i="1"/>
  <c r="AS94" i="1"/>
  <c r="AU94" i="1"/>
  <c r="AW94" i="1"/>
  <c r="BA94" i="1"/>
  <c r="BC94" i="1"/>
  <c r="AK94" i="1"/>
  <c r="AM94" i="1"/>
  <c r="AO94" i="1"/>
  <c r="AK102" i="1"/>
  <c r="AS102" i="1"/>
  <c r="BA102" i="1"/>
  <c r="AL102" i="1"/>
  <c r="AT102" i="1"/>
  <c r="BB102" i="1"/>
  <c r="AM102" i="1"/>
  <c r="AU102" i="1"/>
  <c r="BC102" i="1"/>
  <c r="AN102" i="1"/>
  <c r="AV102" i="1"/>
  <c r="AO102" i="1"/>
  <c r="AW102" i="1"/>
  <c r="AP102" i="1"/>
  <c r="AX102" i="1"/>
  <c r="AQ102" i="1"/>
  <c r="AY102" i="1"/>
  <c r="AJ102" i="1"/>
  <c r="AR102" i="1"/>
  <c r="AZ102" i="1"/>
  <c r="AK110" i="1"/>
  <c r="AS110" i="1"/>
  <c r="BA110" i="1"/>
  <c r="AM110" i="1"/>
  <c r="AU110" i="1"/>
  <c r="BC110" i="1"/>
  <c r="AO110" i="1"/>
  <c r="AW110" i="1"/>
  <c r="AP110" i="1"/>
  <c r="AX110" i="1"/>
  <c r="AQ110" i="1"/>
  <c r="AY110" i="1"/>
  <c r="AN110" i="1"/>
  <c r="AT110" i="1"/>
  <c r="AZ110" i="1"/>
  <c r="BB110" i="1"/>
  <c r="AJ110" i="1"/>
  <c r="AR110" i="1"/>
  <c r="AV110" i="1"/>
  <c r="AL110" i="1"/>
  <c r="AK118" i="1"/>
  <c r="AS118" i="1"/>
  <c r="BA118" i="1"/>
  <c r="AM118" i="1"/>
  <c r="AU118" i="1"/>
  <c r="BC118" i="1"/>
  <c r="AO118" i="1"/>
  <c r="AW118" i="1"/>
  <c r="AQ118" i="1"/>
  <c r="AY118" i="1"/>
  <c r="AP118" i="1"/>
  <c r="AT118" i="1"/>
  <c r="AX118" i="1"/>
  <c r="AJ118" i="1"/>
  <c r="AZ118" i="1"/>
  <c r="AL118" i="1"/>
  <c r="BB118" i="1"/>
  <c r="AR118" i="1"/>
  <c r="AV118" i="1"/>
  <c r="AN118" i="1"/>
  <c r="AK126" i="1"/>
  <c r="AS126" i="1"/>
  <c r="BA126" i="1"/>
  <c r="AM126" i="1"/>
  <c r="AU126" i="1"/>
  <c r="BC126" i="1"/>
  <c r="AO126" i="1"/>
  <c r="AW126" i="1"/>
  <c r="AQ126" i="1"/>
  <c r="AY126" i="1"/>
  <c r="AP126" i="1"/>
  <c r="AT126" i="1"/>
  <c r="AX126" i="1"/>
  <c r="AJ126" i="1"/>
  <c r="AZ126" i="1"/>
  <c r="AL126" i="1"/>
  <c r="BB126" i="1"/>
  <c r="AV126" i="1"/>
  <c r="AR126" i="1"/>
  <c r="AN126" i="1"/>
  <c r="AO134" i="1"/>
  <c r="AW134" i="1"/>
  <c r="AQ134" i="1"/>
  <c r="AY134" i="1"/>
  <c r="AK134" i="1"/>
  <c r="AS134" i="1"/>
  <c r="BA134" i="1"/>
  <c r="AL134" i="1"/>
  <c r="AT134" i="1"/>
  <c r="BB134" i="1"/>
  <c r="AM134" i="1"/>
  <c r="AU134" i="1"/>
  <c r="BC134" i="1"/>
  <c r="AP134" i="1"/>
  <c r="AR134" i="1"/>
  <c r="AV134" i="1"/>
  <c r="AX134" i="1"/>
  <c r="AN134" i="1"/>
  <c r="AZ134" i="1"/>
  <c r="AJ134" i="1"/>
  <c r="AO142" i="1"/>
  <c r="AW142" i="1"/>
  <c r="AP142" i="1"/>
  <c r="AX142" i="1"/>
  <c r="AQ142" i="1"/>
  <c r="AY142" i="1"/>
  <c r="AL142" i="1"/>
  <c r="AZ142" i="1"/>
  <c r="AV142" i="1"/>
  <c r="AM142" i="1"/>
  <c r="BA142" i="1"/>
  <c r="AN142" i="1"/>
  <c r="BB142" i="1"/>
  <c r="AR142" i="1"/>
  <c r="BC142" i="1"/>
  <c r="AS142" i="1"/>
  <c r="AT142" i="1"/>
  <c r="AJ142" i="1"/>
  <c r="AU142" i="1"/>
  <c r="AK142" i="1"/>
  <c r="AK150" i="1"/>
  <c r="AS150" i="1"/>
  <c r="BA150" i="1"/>
  <c r="AL150" i="1"/>
  <c r="AT150" i="1"/>
  <c r="BB150" i="1"/>
  <c r="AM150" i="1"/>
  <c r="AU150" i="1"/>
  <c r="BC150" i="1"/>
  <c r="AN150" i="1"/>
  <c r="AY150" i="1"/>
  <c r="AO150" i="1"/>
  <c r="AZ150" i="1"/>
  <c r="AP150" i="1"/>
  <c r="AX150" i="1"/>
  <c r="AQ150" i="1"/>
  <c r="AJ150" i="1"/>
  <c r="AR150" i="1"/>
  <c r="AV150" i="1"/>
  <c r="AW150" i="1"/>
  <c r="AJ158" i="1"/>
  <c r="AR158" i="1"/>
  <c r="AZ158" i="1"/>
  <c r="AY158" i="1"/>
  <c r="AK158" i="1"/>
  <c r="AS158" i="1"/>
  <c r="BA158" i="1"/>
  <c r="AL158" i="1"/>
  <c r="AT158" i="1"/>
  <c r="BB158" i="1"/>
  <c r="AM158" i="1"/>
  <c r="AU158" i="1"/>
  <c r="BC158" i="1"/>
  <c r="AN158" i="1"/>
  <c r="AV158" i="1"/>
  <c r="AQ158" i="1"/>
  <c r="AO158" i="1"/>
  <c r="AW158" i="1"/>
  <c r="AP158" i="1"/>
  <c r="AX158" i="1"/>
  <c r="AJ166" i="1"/>
  <c r="AR166" i="1"/>
  <c r="AZ166" i="1"/>
  <c r="AK166" i="1"/>
  <c r="AS166" i="1"/>
  <c r="BA166" i="1"/>
  <c r="AY166" i="1"/>
  <c r="AL166" i="1"/>
  <c r="AT166" i="1"/>
  <c r="BB166" i="1"/>
  <c r="AM166" i="1"/>
  <c r="AU166" i="1"/>
  <c r="BC166" i="1"/>
  <c r="AQ166" i="1"/>
  <c r="AN166" i="1"/>
  <c r="AV166" i="1"/>
  <c r="AO166" i="1"/>
  <c r="AW166" i="1"/>
  <c r="AP166" i="1"/>
  <c r="AX166" i="1"/>
  <c r="AN161" i="1"/>
  <c r="AV161" i="1"/>
  <c r="AO161" i="1"/>
  <c r="AW161" i="1"/>
  <c r="AU161" i="1"/>
  <c r="AP161" i="1"/>
  <c r="AX161" i="1"/>
  <c r="AQ161" i="1"/>
  <c r="AY161" i="1"/>
  <c r="BC161" i="1"/>
  <c r="AJ161" i="1"/>
  <c r="AR161" i="1"/>
  <c r="AZ161" i="1"/>
  <c r="AM161" i="1"/>
  <c r="AK161" i="1"/>
  <c r="AS161" i="1"/>
  <c r="BA161" i="1"/>
  <c r="AL161" i="1"/>
  <c r="AT161" i="1"/>
  <c r="BB161" i="1"/>
  <c r="AJ43" i="1"/>
  <c r="AR43" i="1"/>
  <c r="AZ43" i="1"/>
  <c r="AK43" i="1"/>
  <c r="AS43" i="1"/>
  <c r="BA43" i="1"/>
  <c r="AM43" i="1"/>
  <c r="AU43" i="1"/>
  <c r="BC43" i="1"/>
  <c r="AN43" i="1"/>
  <c r="AV43" i="1"/>
  <c r="AO43" i="1"/>
  <c r="AW43" i="1"/>
  <c r="AQ43" i="1"/>
  <c r="AY43" i="1"/>
  <c r="AX43" i="1"/>
  <c r="BB43" i="1"/>
  <c r="AL43" i="1"/>
  <c r="AP43" i="1"/>
  <c r="AT43" i="1"/>
  <c r="AN24" i="1"/>
  <c r="AV24" i="1"/>
  <c r="AO24" i="1"/>
  <c r="AW24" i="1"/>
  <c r="AP24" i="1"/>
  <c r="AX24" i="1"/>
  <c r="BC24" i="1"/>
  <c r="AQ24" i="1"/>
  <c r="AY24" i="1"/>
  <c r="AJ24" i="1"/>
  <c r="AR24" i="1"/>
  <c r="AZ24" i="1"/>
  <c r="AK24" i="1"/>
  <c r="AS24" i="1"/>
  <c r="BA24" i="1"/>
  <c r="AM24" i="1"/>
  <c r="AL24" i="1"/>
  <c r="AT24" i="1"/>
  <c r="BB24" i="1"/>
  <c r="AU24" i="1"/>
  <c r="AO9" i="1"/>
  <c r="AW9" i="1"/>
  <c r="AJ9" i="1"/>
  <c r="AN9" i="1"/>
  <c r="AP9" i="1"/>
  <c r="AX9" i="1"/>
  <c r="AQ9" i="1"/>
  <c r="AY9" i="1"/>
  <c r="AR9" i="1"/>
  <c r="AZ9" i="1"/>
  <c r="AK9" i="1"/>
  <c r="AS9" i="1"/>
  <c r="BA9" i="1"/>
  <c r="AV9" i="1"/>
  <c r="AL9" i="1"/>
  <c r="AT9" i="1"/>
  <c r="BB9" i="1"/>
  <c r="AM9" i="1"/>
  <c r="AU9" i="1"/>
  <c r="BC9" i="1"/>
  <c r="AJ17" i="1"/>
  <c r="AR17" i="1"/>
  <c r="AZ17" i="1"/>
  <c r="AY17" i="1"/>
  <c r="AK17" i="1"/>
  <c r="AS17" i="1"/>
  <c r="BA17" i="1"/>
  <c r="AL17" i="1"/>
  <c r="AT17" i="1"/>
  <c r="BB17" i="1"/>
  <c r="AM17" i="1"/>
  <c r="AU17" i="1"/>
  <c r="BC17" i="1"/>
  <c r="AQ17" i="1"/>
  <c r="AN17" i="1"/>
  <c r="AV17" i="1"/>
  <c r="AO17" i="1"/>
  <c r="AW17" i="1"/>
  <c r="AP17" i="1"/>
  <c r="AX17" i="1"/>
  <c r="AJ25" i="1"/>
  <c r="AR25" i="1"/>
  <c r="AZ25" i="1"/>
  <c r="AK25" i="1"/>
  <c r="AS25" i="1"/>
  <c r="BA25" i="1"/>
  <c r="AY25" i="1"/>
  <c r="AL25" i="1"/>
  <c r="AT25" i="1"/>
  <c r="BB25" i="1"/>
  <c r="AM25" i="1"/>
  <c r="AU25" i="1"/>
  <c r="BC25" i="1"/>
  <c r="AQ25" i="1"/>
  <c r="AN25" i="1"/>
  <c r="AV25" i="1"/>
  <c r="AO25" i="1"/>
  <c r="AW25" i="1"/>
  <c r="AP25" i="1"/>
  <c r="AX25" i="1"/>
  <c r="AJ39" i="1"/>
  <c r="AR39" i="1"/>
  <c r="AZ39" i="1"/>
  <c r="AK39" i="1"/>
  <c r="AS39" i="1"/>
  <c r="BA39" i="1"/>
  <c r="AM39" i="1"/>
  <c r="AU39" i="1"/>
  <c r="BC39" i="1"/>
  <c r="AN39" i="1"/>
  <c r="AV39" i="1"/>
  <c r="AO39" i="1"/>
  <c r="AW39" i="1"/>
  <c r="AQ39" i="1"/>
  <c r="AY39" i="1"/>
  <c r="AL39" i="1"/>
  <c r="AP39" i="1"/>
  <c r="AT39" i="1"/>
  <c r="AX39" i="1"/>
  <c r="BB39" i="1"/>
  <c r="AN55" i="1"/>
  <c r="AV55" i="1"/>
  <c r="AO55" i="1"/>
  <c r="AW55" i="1"/>
  <c r="AQ55" i="1"/>
  <c r="AY55" i="1"/>
  <c r="AJ55" i="1"/>
  <c r="AR55" i="1"/>
  <c r="AZ55" i="1"/>
  <c r="AS55" i="1"/>
  <c r="AT55" i="1"/>
  <c r="AU55" i="1"/>
  <c r="AX55" i="1"/>
  <c r="AK55" i="1"/>
  <c r="BA55" i="1"/>
  <c r="AL55" i="1"/>
  <c r="BB55" i="1"/>
  <c r="AM55" i="1"/>
  <c r="BC55" i="1"/>
  <c r="AP55" i="1"/>
  <c r="AN63" i="1"/>
  <c r="AV63" i="1"/>
  <c r="AO63" i="1"/>
  <c r="AW63" i="1"/>
  <c r="AQ63" i="1"/>
  <c r="AY63" i="1"/>
  <c r="AM63" i="1"/>
  <c r="BA63" i="1"/>
  <c r="AP63" i="1"/>
  <c r="BB63" i="1"/>
  <c r="AR63" i="1"/>
  <c r="BC63" i="1"/>
  <c r="AS63" i="1"/>
  <c r="AT63" i="1"/>
  <c r="AJ63" i="1"/>
  <c r="AU63" i="1"/>
  <c r="AK63" i="1"/>
  <c r="AX63" i="1"/>
  <c r="AL63" i="1"/>
  <c r="AZ63" i="1"/>
  <c r="AN71" i="1"/>
  <c r="AV71" i="1"/>
  <c r="AO71" i="1"/>
  <c r="AW71" i="1"/>
  <c r="AQ71" i="1"/>
  <c r="AY71" i="1"/>
  <c r="AL71" i="1"/>
  <c r="AZ71" i="1"/>
  <c r="AM71" i="1"/>
  <c r="BA71" i="1"/>
  <c r="AP71" i="1"/>
  <c r="BB71" i="1"/>
  <c r="AR71" i="1"/>
  <c r="BC71" i="1"/>
  <c r="AS71" i="1"/>
  <c r="AT71" i="1"/>
  <c r="AJ71" i="1"/>
  <c r="AU71" i="1"/>
  <c r="AK71" i="1"/>
  <c r="AX71" i="1"/>
  <c r="AP79" i="1"/>
  <c r="AX79" i="1"/>
  <c r="AJ79" i="1"/>
  <c r="AR79" i="1"/>
  <c r="AZ79" i="1"/>
  <c r="AL79" i="1"/>
  <c r="AT79" i="1"/>
  <c r="BB79" i="1"/>
  <c r="AM79" i="1"/>
  <c r="AU79" i="1"/>
  <c r="BC79" i="1"/>
  <c r="AN79" i="1"/>
  <c r="AV79" i="1"/>
  <c r="AW79" i="1"/>
  <c r="AY79" i="1"/>
  <c r="BA79" i="1"/>
  <c r="AK79" i="1"/>
  <c r="AO79" i="1"/>
  <c r="AQ79" i="1"/>
  <c r="AS79" i="1"/>
  <c r="AP87" i="1"/>
  <c r="AX87" i="1"/>
  <c r="AJ87" i="1"/>
  <c r="AR87" i="1"/>
  <c r="AZ87" i="1"/>
  <c r="AL87" i="1"/>
  <c r="AT87" i="1"/>
  <c r="BB87" i="1"/>
  <c r="AM87" i="1"/>
  <c r="AU87" i="1"/>
  <c r="BC87" i="1"/>
  <c r="AN87" i="1"/>
  <c r="AV87" i="1"/>
  <c r="AK87" i="1"/>
  <c r="AO87" i="1"/>
  <c r="AQ87" i="1"/>
  <c r="AS87" i="1"/>
  <c r="AW87" i="1"/>
  <c r="AY87" i="1"/>
  <c r="BA87" i="1"/>
  <c r="AP95" i="1"/>
  <c r="AX95" i="1"/>
  <c r="AJ95" i="1"/>
  <c r="AR95" i="1"/>
  <c r="AZ95" i="1"/>
  <c r="AL95" i="1"/>
  <c r="AT95" i="1"/>
  <c r="BB95" i="1"/>
  <c r="AM95" i="1"/>
  <c r="AU95" i="1"/>
  <c r="BC95" i="1"/>
  <c r="AN95" i="1"/>
  <c r="AV95" i="1"/>
  <c r="AS95" i="1"/>
  <c r="AW95" i="1"/>
  <c r="AY95" i="1"/>
  <c r="BA95" i="1"/>
  <c r="AK95" i="1"/>
  <c r="AO95" i="1"/>
  <c r="AQ95" i="1"/>
  <c r="AO103" i="1"/>
  <c r="AW103" i="1"/>
  <c r="AP103" i="1"/>
  <c r="AX103" i="1"/>
  <c r="AQ103" i="1"/>
  <c r="AY103" i="1"/>
  <c r="AJ103" i="1"/>
  <c r="AR103" i="1"/>
  <c r="AZ103" i="1"/>
  <c r="AK103" i="1"/>
  <c r="AS103" i="1"/>
  <c r="BA103" i="1"/>
  <c r="AL103" i="1"/>
  <c r="AT103" i="1"/>
  <c r="BB103" i="1"/>
  <c r="AM103" i="1"/>
  <c r="AU103" i="1"/>
  <c r="BC103" i="1"/>
  <c r="AN103" i="1"/>
  <c r="AV103" i="1"/>
  <c r="AO111" i="1"/>
  <c r="AW111" i="1"/>
  <c r="AQ111" i="1"/>
  <c r="AY111" i="1"/>
  <c r="AK111" i="1"/>
  <c r="AS111" i="1"/>
  <c r="BA111" i="1"/>
  <c r="AL111" i="1"/>
  <c r="AT111" i="1"/>
  <c r="BB111" i="1"/>
  <c r="AM111" i="1"/>
  <c r="AU111" i="1"/>
  <c r="BC111" i="1"/>
  <c r="AP111" i="1"/>
  <c r="AV111" i="1"/>
  <c r="AZ111" i="1"/>
  <c r="AJ111" i="1"/>
  <c r="AN111" i="1"/>
  <c r="AR111" i="1"/>
  <c r="AX111" i="1"/>
  <c r="AO119" i="1"/>
  <c r="AW119" i="1"/>
  <c r="AQ119" i="1"/>
  <c r="AY119" i="1"/>
  <c r="AK119" i="1"/>
  <c r="AS119" i="1"/>
  <c r="BA119" i="1"/>
  <c r="AM119" i="1"/>
  <c r="AU119" i="1"/>
  <c r="BC119" i="1"/>
  <c r="AL119" i="1"/>
  <c r="BB119" i="1"/>
  <c r="AP119" i="1"/>
  <c r="AT119" i="1"/>
  <c r="AV119" i="1"/>
  <c r="AX119" i="1"/>
  <c r="AJ119" i="1"/>
  <c r="AN119" i="1"/>
  <c r="AR119" i="1"/>
  <c r="AZ119" i="1"/>
  <c r="AK127" i="1"/>
  <c r="AS127" i="1"/>
  <c r="BA127" i="1"/>
  <c r="AM127" i="1"/>
  <c r="AU127" i="1"/>
  <c r="BC127" i="1"/>
  <c r="AO127" i="1"/>
  <c r="AW127" i="1"/>
  <c r="AP127" i="1"/>
  <c r="AX127" i="1"/>
  <c r="AQ127" i="1"/>
  <c r="AY127" i="1"/>
  <c r="BB127" i="1"/>
  <c r="AJ127" i="1"/>
  <c r="AL127" i="1"/>
  <c r="AN127" i="1"/>
  <c r="AR127" i="1"/>
  <c r="AT127" i="1"/>
  <c r="AZ127" i="1"/>
  <c r="AV127" i="1"/>
  <c r="AK143" i="1"/>
  <c r="AS143" i="1"/>
  <c r="BA143" i="1"/>
  <c r="AL143" i="1"/>
  <c r="AT143" i="1"/>
  <c r="BB143" i="1"/>
  <c r="AM143" i="1"/>
  <c r="AU143" i="1"/>
  <c r="BC143" i="1"/>
  <c r="AQ143" i="1"/>
  <c r="AR143" i="1"/>
  <c r="AV143" i="1"/>
  <c r="AW143" i="1"/>
  <c r="AJ143" i="1"/>
  <c r="AX143" i="1"/>
  <c r="AP143" i="1"/>
  <c r="AN143" i="1"/>
  <c r="AY143" i="1"/>
  <c r="AO143" i="1"/>
  <c r="AZ143" i="1"/>
  <c r="AO151" i="1"/>
  <c r="AW151" i="1"/>
  <c r="AP151" i="1"/>
  <c r="AX151" i="1"/>
  <c r="AQ151" i="1"/>
  <c r="AY151" i="1"/>
  <c r="AS151" i="1"/>
  <c r="AR151" i="1"/>
  <c r="AT151" i="1"/>
  <c r="AJ151" i="1"/>
  <c r="AU151" i="1"/>
  <c r="AK151" i="1"/>
  <c r="AV151" i="1"/>
  <c r="AL151" i="1"/>
  <c r="AZ151" i="1"/>
  <c r="BC151" i="1"/>
  <c r="AM151" i="1"/>
  <c r="BA151" i="1"/>
  <c r="AN151" i="1"/>
  <c r="BB151" i="1"/>
  <c r="AN159" i="1"/>
  <c r="AV159" i="1"/>
  <c r="AO159" i="1"/>
  <c r="AW159" i="1"/>
  <c r="AU159" i="1"/>
  <c r="AP159" i="1"/>
  <c r="AX159" i="1"/>
  <c r="AQ159" i="1"/>
  <c r="AY159" i="1"/>
  <c r="BC159" i="1"/>
  <c r="AJ159" i="1"/>
  <c r="AR159" i="1"/>
  <c r="AZ159" i="1"/>
  <c r="AK159" i="1"/>
  <c r="AS159" i="1"/>
  <c r="BA159" i="1"/>
  <c r="AL159" i="1"/>
  <c r="AT159" i="1"/>
  <c r="BB159" i="1"/>
  <c r="AM159" i="1"/>
  <c r="AN167" i="1"/>
  <c r="AV167" i="1"/>
  <c r="AO167" i="1"/>
  <c r="AW167" i="1"/>
  <c r="AP167" i="1"/>
  <c r="AX167" i="1"/>
  <c r="BC167" i="1"/>
  <c r="AQ167" i="1"/>
  <c r="AY167" i="1"/>
  <c r="AJ167" i="1"/>
  <c r="AR167" i="1"/>
  <c r="AZ167" i="1"/>
  <c r="AK167" i="1"/>
  <c r="AS167" i="1"/>
  <c r="BA167" i="1"/>
  <c r="AU167" i="1"/>
  <c r="AL167" i="1"/>
  <c r="AT167" i="1"/>
  <c r="BB167" i="1"/>
  <c r="AM167" i="1"/>
  <c r="AJ11" i="1"/>
  <c r="AR11" i="1"/>
  <c r="AZ11" i="1"/>
  <c r="AK11" i="1"/>
  <c r="AS11" i="1"/>
  <c r="BA11" i="1"/>
  <c r="AL11" i="1"/>
  <c r="AT11" i="1"/>
  <c r="BB11" i="1"/>
  <c r="AQ11" i="1"/>
  <c r="AM11" i="1"/>
  <c r="AU11" i="1"/>
  <c r="BC11" i="1"/>
  <c r="AN11" i="1"/>
  <c r="AV11" i="1"/>
  <c r="AY11" i="1"/>
  <c r="AO11" i="1"/>
  <c r="AW11" i="1"/>
  <c r="AP11" i="1"/>
  <c r="AX11" i="1"/>
  <c r="AJ57" i="1"/>
  <c r="AR57" i="1"/>
  <c r="AZ57" i="1"/>
  <c r="AK57" i="1"/>
  <c r="AS57" i="1"/>
  <c r="BA57" i="1"/>
  <c r="AM57" i="1"/>
  <c r="AU57" i="1"/>
  <c r="BC57" i="1"/>
  <c r="AN57" i="1"/>
  <c r="AV57" i="1"/>
  <c r="AO57" i="1"/>
  <c r="AP57" i="1"/>
  <c r="AQ57" i="1"/>
  <c r="AT57" i="1"/>
  <c r="AW57" i="1"/>
  <c r="AX57" i="1"/>
  <c r="AY57" i="1"/>
  <c r="AL57" i="1"/>
  <c r="BB57" i="1"/>
  <c r="AO137" i="1"/>
  <c r="AW137" i="1"/>
  <c r="AQ137" i="1"/>
  <c r="AY137" i="1"/>
  <c r="AK137" i="1"/>
  <c r="AS137" i="1"/>
  <c r="BA137" i="1"/>
  <c r="AL137" i="1"/>
  <c r="AT137" i="1"/>
  <c r="BB137" i="1"/>
  <c r="AM137" i="1"/>
  <c r="AU137" i="1"/>
  <c r="BC137" i="1"/>
  <c r="AR137" i="1"/>
  <c r="AV137" i="1"/>
  <c r="AX137" i="1"/>
  <c r="AZ137" i="1"/>
  <c r="AJ137" i="1"/>
  <c r="AN137" i="1"/>
  <c r="AP137" i="1"/>
  <c r="AJ21" i="1"/>
  <c r="AR21" i="1"/>
  <c r="AZ21" i="1"/>
  <c r="AK21" i="1"/>
  <c r="AS21" i="1"/>
  <c r="BA21" i="1"/>
  <c r="AL21" i="1"/>
  <c r="AT21" i="1"/>
  <c r="BB21" i="1"/>
  <c r="AM21" i="1"/>
  <c r="AU21" i="1"/>
  <c r="BC21" i="1"/>
  <c r="AN21" i="1"/>
  <c r="AV21" i="1"/>
  <c r="AQ21" i="1"/>
  <c r="AO21" i="1"/>
  <c r="AW21" i="1"/>
  <c r="AP21" i="1"/>
  <c r="AX21" i="1"/>
  <c r="AY21" i="1"/>
  <c r="AN38" i="1"/>
  <c r="AV38" i="1"/>
  <c r="AO38" i="1"/>
  <c r="AW38" i="1"/>
  <c r="AQ38" i="1"/>
  <c r="AY38" i="1"/>
  <c r="AJ38" i="1"/>
  <c r="AR38" i="1"/>
  <c r="AZ38" i="1"/>
  <c r="AK38" i="1"/>
  <c r="AS38" i="1"/>
  <c r="BA38" i="1"/>
  <c r="AM38" i="1"/>
  <c r="AU38" i="1"/>
  <c r="BC38" i="1"/>
  <c r="BB38" i="1"/>
  <c r="AL38" i="1"/>
  <c r="AP38" i="1"/>
  <c r="AT38" i="1"/>
  <c r="AX38" i="1"/>
  <c r="AN10" i="1"/>
  <c r="AV10" i="1"/>
  <c r="AO10" i="1"/>
  <c r="AW10" i="1"/>
  <c r="AM10" i="1"/>
  <c r="AP10" i="1"/>
  <c r="AX10" i="1"/>
  <c r="AQ10" i="1"/>
  <c r="AY10" i="1"/>
  <c r="AU10" i="1"/>
  <c r="AJ10" i="1"/>
  <c r="AR10" i="1"/>
  <c r="AZ10" i="1"/>
  <c r="AK10" i="1"/>
  <c r="AS10" i="1"/>
  <c r="BA10" i="1"/>
  <c r="AL10" i="1"/>
  <c r="AT10" i="1"/>
  <c r="BB10" i="1"/>
  <c r="BC10" i="1"/>
  <c r="AN18" i="1"/>
  <c r="AV18" i="1"/>
  <c r="AO18" i="1"/>
  <c r="AW18" i="1"/>
  <c r="AM18" i="1"/>
  <c r="AP18" i="1"/>
  <c r="AX18" i="1"/>
  <c r="AQ18" i="1"/>
  <c r="AY18" i="1"/>
  <c r="AJ18" i="1"/>
  <c r="AR18" i="1"/>
  <c r="AZ18" i="1"/>
  <c r="AU18" i="1"/>
  <c r="AK18" i="1"/>
  <c r="AS18" i="1"/>
  <c r="BA18" i="1"/>
  <c r="AL18" i="1"/>
  <c r="AT18" i="1"/>
  <c r="BB18" i="1"/>
  <c r="BC18" i="1"/>
  <c r="AK32" i="1"/>
  <c r="AS32" i="1"/>
  <c r="BA32" i="1"/>
  <c r="AR32" i="1"/>
  <c r="AL32" i="1"/>
  <c r="AT32" i="1"/>
  <c r="BB32" i="1"/>
  <c r="AM32" i="1"/>
  <c r="AU32" i="1"/>
  <c r="BC32" i="1"/>
  <c r="AN32" i="1"/>
  <c r="AV32" i="1"/>
  <c r="AJ32" i="1"/>
  <c r="AO32" i="1"/>
  <c r="AW32" i="1"/>
  <c r="AZ32" i="1"/>
  <c r="AP32" i="1"/>
  <c r="AX32" i="1"/>
  <c r="AQ32" i="1"/>
  <c r="AY32" i="1"/>
  <c r="AN40" i="1"/>
  <c r="AV40" i="1"/>
  <c r="AO40" i="1"/>
  <c r="AW40" i="1"/>
  <c r="AQ40" i="1"/>
  <c r="AY40" i="1"/>
  <c r="AJ40" i="1"/>
  <c r="AR40" i="1"/>
  <c r="AZ40" i="1"/>
  <c r="AK40" i="1"/>
  <c r="AS40" i="1"/>
  <c r="BA40" i="1"/>
  <c r="AM40" i="1"/>
  <c r="AU40" i="1"/>
  <c r="BC40" i="1"/>
  <c r="AT40" i="1"/>
  <c r="AX40" i="1"/>
  <c r="BB40" i="1"/>
  <c r="AL40" i="1"/>
  <c r="AP40" i="1"/>
  <c r="AJ48" i="1"/>
  <c r="AR48" i="1"/>
  <c r="AZ48" i="1"/>
  <c r="AK48" i="1"/>
  <c r="AS48" i="1"/>
  <c r="BA48" i="1"/>
  <c r="AM48" i="1"/>
  <c r="AU48" i="1"/>
  <c r="BC48" i="1"/>
  <c r="AN48" i="1"/>
  <c r="AV48" i="1"/>
  <c r="AO48" i="1"/>
  <c r="AP48" i="1"/>
  <c r="AQ48" i="1"/>
  <c r="AT48" i="1"/>
  <c r="AW48" i="1"/>
  <c r="AX48" i="1"/>
  <c r="AY48" i="1"/>
  <c r="BB48" i="1"/>
  <c r="AL48" i="1"/>
  <c r="AJ64" i="1"/>
  <c r="AR64" i="1"/>
  <c r="AZ64" i="1"/>
  <c r="AK64" i="1"/>
  <c r="AS64" i="1"/>
  <c r="BA64" i="1"/>
  <c r="AM64" i="1"/>
  <c r="AU64" i="1"/>
  <c r="BC64" i="1"/>
  <c r="AT64" i="1"/>
  <c r="AV64" i="1"/>
  <c r="AW64" i="1"/>
  <c r="AL64" i="1"/>
  <c r="AX64" i="1"/>
  <c r="AN64" i="1"/>
  <c r="AY64" i="1"/>
  <c r="AO64" i="1"/>
  <c r="BB64" i="1"/>
  <c r="AP64" i="1"/>
  <c r="AQ64" i="1"/>
  <c r="AJ72" i="1"/>
  <c r="AR72" i="1"/>
  <c r="AZ72" i="1"/>
  <c r="AK72" i="1"/>
  <c r="AS72" i="1"/>
  <c r="BA72" i="1"/>
  <c r="AM72" i="1"/>
  <c r="AU72" i="1"/>
  <c r="BC72" i="1"/>
  <c r="AQ72" i="1"/>
  <c r="AT72" i="1"/>
  <c r="AV72" i="1"/>
  <c r="AW72" i="1"/>
  <c r="AL72" i="1"/>
  <c r="AX72" i="1"/>
  <c r="AN72" i="1"/>
  <c r="AY72" i="1"/>
  <c r="AO72" i="1"/>
  <c r="BB72" i="1"/>
  <c r="AP72" i="1"/>
  <c r="AL80" i="1"/>
  <c r="AT80" i="1"/>
  <c r="BB80" i="1"/>
  <c r="AN80" i="1"/>
  <c r="AV80" i="1"/>
  <c r="AP80" i="1"/>
  <c r="AX80" i="1"/>
  <c r="AQ80" i="1"/>
  <c r="AY80" i="1"/>
  <c r="AJ80" i="1"/>
  <c r="AR80" i="1"/>
  <c r="AZ80" i="1"/>
  <c r="AW80" i="1"/>
  <c r="BA80" i="1"/>
  <c r="BC80" i="1"/>
  <c r="AK80" i="1"/>
  <c r="AM80" i="1"/>
  <c r="AO80" i="1"/>
  <c r="AS80" i="1"/>
  <c r="AU80" i="1"/>
  <c r="AL88" i="1"/>
  <c r="AT88" i="1"/>
  <c r="BB88" i="1"/>
  <c r="AN88" i="1"/>
  <c r="AV88" i="1"/>
  <c r="AP88" i="1"/>
  <c r="AX88" i="1"/>
  <c r="AQ88" i="1"/>
  <c r="AY88" i="1"/>
  <c r="AJ88" i="1"/>
  <c r="AR88" i="1"/>
  <c r="AZ88" i="1"/>
  <c r="AK88" i="1"/>
  <c r="AM88" i="1"/>
  <c r="AO88" i="1"/>
  <c r="AS88" i="1"/>
  <c r="AU88" i="1"/>
  <c r="AW88" i="1"/>
  <c r="BA88" i="1"/>
  <c r="BC88" i="1"/>
  <c r="AL96" i="1"/>
  <c r="AT96" i="1"/>
  <c r="AN96" i="1"/>
  <c r="AV96" i="1"/>
  <c r="AP96" i="1"/>
  <c r="AQ96" i="1"/>
  <c r="AJ96" i="1"/>
  <c r="AR96" i="1"/>
  <c r="AZ96" i="1"/>
  <c r="AU96" i="1"/>
  <c r="AW96" i="1"/>
  <c r="AX96" i="1"/>
  <c r="AY96" i="1"/>
  <c r="AK96" i="1"/>
  <c r="BA96" i="1"/>
  <c r="AM96" i="1"/>
  <c r="BB96" i="1"/>
  <c r="AO96" i="1"/>
  <c r="BC96" i="1"/>
  <c r="AS96" i="1"/>
  <c r="AK104" i="1"/>
  <c r="AS104" i="1"/>
  <c r="BA104" i="1"/>
  <c r="AL104" i="1"/>
  <c r="AT104" i="1"/>
  <c r="BB104" i="1"/>
  <c r="AM104" i="1"/>
  <c r="AU104" i="1"/>
  <c r="BC104" i="1"/>
  <c r="AN104" i="1"/>
  <c r="AV104" i="1"/>
  <c r="AO104" i="1"/>
  <c r="AW104" i="1"/>
  <c r="AP104" i="1"/>
  <c r="AX104" i="1"/>
  <c r="AQ104" i="1"/>
  <c r="AY104" i="1"/>
  <c r="AJ104" i="1"/>
  <c r="AR104" i="1"/>
  <c r="AZ104" i="1"/>
  <c r="AK112" i="1"/>
  <c r="AS112" i="1"/>
  <c r="BA112" i="1"/>
  <c r="AM112" i="1"/>
  <c r="AU112" i="1"/>
  <c r="BC112" i="1"/>
  <c r="AO112" i="1"/>
  <c r="AW112" i="1"/>
  <c r="AP112" i="1"/>
  <c r="AX112" i="1"/>
  <c r="AQ112" i="1"/>
  <c r="AY112" i="1"/>
  <c r="AR112" i="1"/>
  <c r="AV112" i="1"/>
  <c r="BB112" i="1"/>
  <c r="AJ112" i="1"/>
  <c r="AL112" i="1"/>
  <c r="AZ112" i="1"/>
  <c r="AN112" i="1"/>
  <c r="AT112" i="1"/>
  <c r="AO128" i="1"/>
  <c r="AW128" i="1"/>
  <c r="AQ128" i="1"/>
  <c r="AY128" i="1"/>
  <c r="AK128" i="1"/>
  <c r="AS128" i="1"/>
  <c r="BA128" i="1"/>
  <c r="AL128" i="1"/>
  <c r="AT128" i="1"/>
  <c r="BB128" i="1"/>
  <c r="AM128" i="1"/>
  <c r="AU128" i="1"/>
  <c r="BC128" i="1"/>
  <c r="AJ128" i="1"/>
  <c r="AN128" i="1"/>
  <c r="AP128" i="1"/>
  <c r="AR128" i="1"/>
  <c r="AV128" i="1"/>
  <c r="AX128" i="1"/>
  <c r="AZ128" i="1"/>
  <c r="AK136" i="1"/>
  <c r="AS136" i="1"/>
  <c r="BA136" i="1"/>
  <c r="AM136" i="1"/>
  <c r="AU136" i="1"/>
  <c r="BC136" i="1"/>
  <c r="AO136" i="1"/>
  <c r="AW136" i="1"/>
  <c r="AP136" i="1"/>
  <c r="AX136" i="1"/>
  <c r="AQ136" i="1"/>
  <c r="AY136" i="1"/>
  <c r="AR136" i="1"/>
  <c r="AT136" i="1"/>
  <c r="AV136" i="1"/>
  <c r="AZ136" i="1"/>
  <c r="BB136" i="1"/>
  <c r="AN136" i="1"/>
  <c r="AJ136" i="1"/>
  <c r="AL136" i="1"/>
  <c r="AO144" i="1"/>
  <c r="AW144" i="1"/>
  <c r="AP144" i="1"/>
  <c r="AX144" i="1"/>
  <c r="AQ144" i="1"/>
  <c r="AY144" i="1"/>
  <c r="AK144" i="1"/>
  <c r="AV144" i="1"/>
  <c r="AL144" i="1"/>
  <c r="AZ144" i="1"/>
  <c r="AJ144" i="1"/>
  <c r="AM144" i="1"/>
  <c r="BA144" i="1"/>
  <c r="AN144" i="1"/>
  <c r="BB144" i="1"/>
  <c r="AR144" i="1"/>
  <c r="BC144" i="1"/>
  <c r="AS144" i="1"/>
  <c r="AT144" i="1"/>
  <c r="AU144" i="1"/>
  <c r="AK152" i="1"/>
  <c r="AS152" i="1"/>
  <c r="BA152" i="1"/>
  <c r="AL152" i="1"/>
  <c r="AT152" i="1"/>
  <c r="BB152" i="1"/>
  <c r="AM152" i="1"/>
  <c r="AU152" i="1"/>
  <c r="BC152" i="1"/>
  <c r="AJ152" i="1"/>
  <c r="AX152" i="1"/>
  <c r="AN152" i="1"/>
  <c r="AY152" i="1"/>
  <c r="AO152" i="1"/>
  <c r="AZ152" i="1"/>
  <c r="AP152" i="1"/>
  <c r="AQ152" i="1"/>
  <c r="AR152" i="1"/>
  <c r="AV152" i="1"/>
  <c r="AW152" i="1"/>
  <c r="AJ160" i="1"/>
  <c r="AR160" i="1"/>
  <c r="AZ160" i="1"/>
  <c r="AY160" i="1"/>
  <c r="AK160" i="1"/>
  <c r="AS160" i="1"/>
  <c r="BA160" i="1"/>
  <c r="AL160" i="1"/>
  <c r="AT160" i="1"/>
  <c r="BB160" i="1"/>
  <c r="AQ160" i="1"/>
  <c r="AM160" i="1"/>
  <c r="AU160" i="1"/>
  <c r="BC160" i="1"/>
  <c r="AN160" i="1"/>
  <c r="AV160" i="1"/>
  <c r="AO160" i="1"/>
  <c r="AW160" i="1"/>
  <c r="AP160" i="1"/>
  <c r="AX160" i="1"/>
  <c r="AB74" i="3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1" i="1"/>
  <c r="AB10" i="1"/>
  <c r="AB9" i="1"/>
  <c r="S106" i="1"/>
  <c r="S8" i="1"/>
  <c r="Q46" i="1"/>
  <c r="Q31" i="1" s="1"/>
  <c r="Q8" i="1"/>
  <c r="L35" i="1"/>
  <c r="L8" i="1"/>
  <c r="G31" i="1"/>
  <c r="G8" i="1"/>
  <c r="H31" i="1"/>
  <c r="H8" i="1"/>
  <c r="AB25" i="2"/>
  <c r="AB24" i="2"/>
  <c r="AB23" i="2"/>
  <c r="AB22" i="2"/>
  <c r="AB21" i="2"/>
  <c r="AB20" i="2"/>
  <c r="AB19" i="2"/>
  <c r="AB18" i="2"/>
  <c r="AB17" i="2"/>
  <c r="AB16" i="2"/>
  <c r="AB15" i="2"/>
  <c r="AB13" i="2"/>
  <c r="AB14" i="2"/>
  <c r="AB11" i="2"/>
  <c r="AB10" i="2"/>
  <c r="AB9" i="2"/>
  <c r="S31" i="2"/>
  <c r="S8" i="2"/>
  <c r="Q31" i="2"/>
  <c r="Q8" i="2"/>
  <c r="L31" i="2"/>
  <c r="L8" i="2"/>
  <c r="H31" i="2"/>
  <c r="H8" i="2"/>
  <c r="G31" i="2"/>
  <c r="G8" i="2"/>
  <c r="BD105" i="2" l="1"/>
  <c r="BD131" i="2"/>
  <c r="BD62" i="2"/>
  <c r="BD127" i="2"/>
  <c r="BD16" i="2"/>
  <c r="BE16" i="2" s="1"/>
  <c r="BD34" i="2"/>
  <c r="BD118" i="2"/>
  <c r="BD49" i="2"/>
  <c r="BD143" i="2"/>
  <c r="BD20" i="2"/>
  <c r="BE20" i="2" s="1"/>
  <c r="BD9" i="2"/>
  <c r="BE9" i="2" s="1"/>
  <c r="BD12" i="2"/>
  <c r="BD128" i="2"/>
  <c r="BD129" i="2"/>
  <c r="BD134" i="2"/>
  <c r="BD24" i="2"/>
  <c r="BD64" i="2"/>
  <c r="BD110" i="2"/>
  <c r="BD86" i="2"/>
  <c r="BD45" i="2"/>
  <c r="BD117" i="2"/>
  <c r="BD35" i="2"/>
  <c r="BE35" i="2" s="1"/>
  <c r="BD11" i="2"/>
  <c r="BD124" i="1"/>
  <c r="BD89" i="1"/>
  <c r="BD112" i="2"/>
  <c r="BD89" i="2"/>
  <c r="BD130" i="2"/>
  <c r="BD44" i="2"/>
  <c r="BD104" i="2"/>
  <c r="BE17" i="2"/>
  <c r="BD18" i="2"/>
  <c r="BE18" i="2" s="1"/>
  <c r="BD33" i="2"/>
  <c r="BD37" i="2"/>
  <c r="BE37" i="2" s="1"/>
  <c r="BD132" i="2"/>
  <c r="BE132" i="2" s="1"/>
  <c r="BD156" i="2"/>
  <c r="BD124" i="2"/>
  <c r="BE15" i="2"/>
  <c r="BD155" i="2"/>
  <c r="BD51" i="2"/>
  <c r="BD22" i="2"/>
  <c r="BE13" i="2"/>
  <c r="BD25" i="2"/>
  <c r="BE25" i="2" s="1"/>
  <c r="BD91" i="2"/>
  <c r="BD73" i="2"/>
  <c r="BD102" i="2"/>
  <c r="BD82" i="2"/>
  <c r="BD94" i="2"/>
  <c r="BD159" i="2"/>
  <c r="BE22" i="2"/>
  <c r="BD40" i="2"/>
  <c r="BD136" i="2"/>
  <c r="BD90" i="2"/>
  <c r="BD17" i="2"/>
  <c r="BE19" i="2"/>
  <c r="BD32" i="2"/>
  <c r="BD85" i="2"/>
  <c r="BD133" i="2"/>
  <c r="BD16" i="1"/>
  <c r="BE16" i="1" s="1"/>
  <c r="BD12" i="1"/>
  <c r="BD99" i="2"/>
  <c r="BD158" i="2"/>
  <c r="BD139" i="2"/>
  <c r="BD161" i="2"/>
  <c r="BE161" i="2" s="1"/>
  <c r="BD142" i="2"/>
  <c r="BD80" i="2"/>
  <c r="BD21" i="2"/>
  <c r="BE21" i="2" s="1"/>
  <c r="BD72" i="2"/>
  <c r="BD39" i="2"/>
  <c r="BD13" i="2"/>
  <c r="BD10" i="2"/>
  <c r="BE10" i="2" s="1"/>
  <c r="BE23" i="2"/>
  <c r="BD77" i="2"/>
  <c r="BD101" i="2"/>
  <c r="BD42" i="2"/>
  <c r="BD95" i="2"/>
  <c r="BD82" i="1"/>
  <c r="BE24" i="2"/>
  <c r="BD108" i="2"/>
  <c r="BD75" i="2"/>
  <c r="BD111" i="2"/>
  <c r="BD148" i="2"/>
  <c r="BD23" i="2"/>
  <c r="BD140" i="2"/>
  <c r="BD81" i="2"/>
  <c r="BE81" i="2" s="1"/>
  <c r="BD83" i="2"/>
  <c r="BD96" i="2"/>
  <c r="BE11" i="2"/>
  <c r="BD80" i="1"/>
  <c r="BD151" i="1"/>
  <c r="BD137" i="2"/>
  <c r="BD114" i="2"/>
  <c r="BD15" i="2"/>
  <c r="BD152" i="2"/>
  <c r="BD93" i="2"/>
  <c r="BD19" i="2"/>
  <c r="BD107" i="2"/>
  <c r="BD97" i="2"/>
  <c r="BD159" i="1"/>
  <c r="BD114" i="1"/>
  <c r="L31" i="1"/>
  <c r="AA35" i="1"/>
  <c r="AO35" i="1" s="1"/>
  <c r="BD152" i="1"/>
  <c r="BD128" i="1"/>
  <c r="BD64" i="1"/>
  <c r="BD127" i="1"/>
  <c r="BD111" i="1"/>
  <c r="BD79" i="1"/>
  <c r="BD17" i="1"/>
  <c r="BE17" i="1" s="1"/>
  <c r="BD158" i="1"/>
  <c r="BD150" i="1"/>
  <c r="BD102" i="1"/>
  <c r="BD94" i="1"/>
  <c r="BD86" i="1"/>
  <c r="BD62" i="1"/>
  <c r="BD125" i="1"/>
  <c r="BD109" i="1"/>
  <c r="BD77" i="1"/>
  <c r="BD53" i="1"/>
  <c r="BD148" i="1"/>
  <c r="BD132" i="1"/>
  <c r="BE132" i="1" s="1"/>
  <c r="BD76" i="1"/>
  <c r="BD60" i="1"/>
  <c r="BD52" i="1"/>
  <c r="BD59" i="1"/>
  <c r="BD113" i="1"/>
  <c r="BD155" i="1"/>
  <c r="BD147" i="1"/>
  <c r="BD115" i="1"/>
  <c r="BD91" i="1"/>
  <c r="BD146" i="1"/>
  <c r="BD98" i="1"/>
  <c r="BD50" i="1"/>
  <c r="BD160" i="1"/>
  <c r="BE160" i="1" s="1"/>
  <c r="BD87" i="1"/>
  <c r="BD21" i="1"/>
  <c r="BE21" i="1" s="1"/>
  <c r="BD43" i="1"/>
  <c r="BD142" i="1"/>
  <c r="BD92" i="1"/>
  <c r="BD41" i="1"/>
  <c r="BD32" i="1"/>
  <c r="BD38" i="1"/>
  <c r="BD103" i="1"/>
  <c r="BD71" i="1"/>
  <c r="BD55" i="1"/>
  <c r="BD105" i="1"/>
  <c r="BD157" i="1"/>
  <c r="BD149" i="1"/>
  <c r="BD101" i="1"/>
  <c r="BD45" i="1"/>
  <c r="BD51" i="1"/>
  <c r="BD19" i="1"/>
  <c r="BE19" i="1" s="1"/>
  <c r="BD107" i="1"/>
  <c r="BD83" i="1"/>
  <c r="BD75" i="1"/>
  <c r="BD20" i="1"/>
  <c r="BE20" i="1" s="1"/>
  <c r="BD144" i="1"/>
  <c r="BD96" i="1"/>
  <c r="BD126" i="1"/>
  <c r="BE126" i="1" s="1"/>
  <c r="BD78" i="1"/>
  <c r="AA46" i="1"/>
  <c r="AT46" i="1" s="1"/>
  <c r="BD136" i="1"/>
  <c r="BD112" i="1"/>
  <c r="BD10" i="1"/>
  <c r="BE10" i="1" s="1"/>
  <c r="BD167" i="1"/>
  <c r="BE167" i="1" s="1"/>
  <c r="BD24" i="1"/>
  <c r="BE24" i="1" s="1"/>
  <c r="BD161" i="1"/>
  <c r="BE161" i="1" s="1"/>
  <c r="BD118" i="1"/>
  <c r="BD15" i="1"/>
  <c r="BE15" i="1" s="1"/>
  <c r="BD139" i="1"/>
  <c r="BD95" i="1"/>
  <c r="BD23" i="1"/>
  <c r="BE23" i="1" s="1"/>
  <c r="BD138" i="1"/>
  <c r="BD40" i="1"/>
  <c r="BD104" i="1"/>
  <c r="BD72" i="1"/>
  <c r="BD48" i="1"/>
  <c r="BD137" i="1"/>
  <c r="BD11" i="1"/>
  <c r="BE11" i="1" s="1"/>
  <c r="BD119" i="1"/>
  <c r="BD25" i="1"/>
  <c r="BE25" i="1" s="1"/>
  <c r="BD9" i="1"/>
  <c r="BD166" i="1"/>
  <c r="BD134" i="1"/>
  <c r="BD54" i="1"/>
  <c r="BD33" i="1"/>
  <c r="BD141" i="1"/>
  <c r="BD133" i="1"/>
  <c r="BE133" i="1" s="1"/>
  <c r="BD117" i="1"/>
  <c r="BD14" i="1"/>
  <c r="BE14" i="1" s="1"/>
  <c r="BD140" i="1"/>
  <c r="BD163" i="1"/>
  <c r="BD131" i="1"/>
  <c r="BD162" i="1"/>
  <c r="BE162" i="1" s="1"/>
  <c r="BD130" i="1"/>
  <c r="BD129" i="1"/>
  <c r="BD110" i="1"/>
  <c r="S31" i="1"/>
  <c r="BD88" i="1"/>
  <c r="BD18" i="1"/>
  <c r="BE18" i="1" s="1"/>
  <c r="BD57" i="1"/>
  <c r="BD143" i="1"/>
  <c r="BD39" i="1"/>
  <c r="BD93" i="1"/>
  <c r="BD81" i="1"/>
  <c r="BE81" i="1" s="1"/>
  <c r="BD116" i="1"/>
  <c r="BD108" i="1"/>
  <c r="BD100" i="1"/>
  <c r="BD58" i="1"/>
  <c r="BD34" i="1"/>
  <c r="BD63" i="1"/>
  <c r="BD165" i="1"/>
  <c r="BD85" i="1"/>
  <c r="BD37" i="1"/>
  <c r="BE37" i="1" s="1"/>
  <c r="BD153" i="1"/>
  <c r="BD164" i="1"/>
  <c r="BD44" i="1"/>
  <c r="BD22" i="1"/>
  <c r="BE22" i="1" s="1"/>
  <c r="BD49" i="1"/>
  <c r="BD99" i="1"/>
  <c r="BD73" i="1"/>
  <c r="BD154" i="1"/>
  <c r="BD90" i="1"/>
  <c r="BD42" i="1"/>
  <c r="BD97" i="1"/>
  <c r="AB69" i="3"/>
  <c r="AB37" i="2"/>
  <c r="AB70" i="2"/>
  <c r="AB81" i="2"/>
  <c r="AB87" i="2"/>
  <c r="AB90" i="2"/>
  <c r="AB126" i="2"/>
  <c r="AB132" i="2"/>
  <c r="AB145" i="2"/>
  <c r="AB160" i="2"/>
  <c r="AB161" i="2"/>
  <c r="AB162" i="2"/>
  <c r="AB167" i="2"/>
  <c r="O106" i="2"/>
  <c r="T106" i="2"/>
  <c r="N147" i="2"/>
  <c r="Z31" i="2"/>
  <c r="Y31" i="2"/>
  <c r="X31" i="2"/>
  <c r="W31" i="2"/>
  <c r="V31" i="2"/>
  <c r="U31" i="2"/>
  <c r="R31" i="2"/>
  <c r="P31" i="2"/>
  <c r="M31" i="2"/>
  <c r="K31" i="2"/>
  <c r="J31" i="2"/>
  <c r="I31" i="2"/>
  <c r="I8" i="2"/>
  <c r="J8" i="2"/>
  <c r="K8" i="2"/>
  <c r="M8" i="2"/>
  <c r="N8" i="2"/>
  <c r="O8" i="2"/>
  <c r="P8" i="2"/>
  <c r="R8" i="2"/>
  <c r="T8" i="2"/>
  <c r="U8" i="2"/>
  <c r="V8" i="2"/>
  <c r="W8" i="2"/>
  <c r="X8" i="2"/>
  <c r="Y8" i="2"/>
  <c r="Z8" i="2"/>
  <c r="T31" i="2" l="1"/>
  <c r="AA147" i="2"/>
  <c r="O31" i="2"/>
  <c r="AA106" i="2"/>
  <c r="AN35" i="1"/>
  <c r="AV35" i="1"/>
  <c r="AW35" i="1"/>
  <c r="AP35" i="1"/>
  <c r="AX35" i="1"/>
  <c r="AQ35" i="1"/>
  <c r="AY35" i="1"/>
  <c r="AJ35" i="1"/>
  <c r="AR35" i="1"/>
  <c r="AZ35" i="1"/>
  <c r="AK35" i="1"/>
  <c r="AS35" i="1"/>
  <c r="BA35" i="1"/>
  <c r="AM35" i="1"/>
  <c r="AU35" i="1"/>
  <c r="BC35" i="1"/>
  <c r="AT35" i="1"/>
  <c r="BB35" i="1"/>
  <c r="AL35" i="1"/>
  <c r="BE155" i="1"/>
  <c r="AN46" i="1"/>
  <c r="AV46" i="1"/>
  <c r="AO46" i="1"/>
  <c r="AW46" i="1"/>
  <c r="AQ46" i="1"/>
  <c r="AY46" i="1"/>
  <c r="AJ46" i="1"/>
  <c r="AR46" i="1"/>
  <c r="AZ46" i="1"/>
  <c r="AK46" i="1"/>
  <c r="AS46" i="1"/>
  <c r="AP46" i="1"/>
  <c r="AU46" i="1"/>
  <c r="AX46" i="1"/>
  <c r="BA46" i="1"/>
  <c r="BB46" i="1"/>
  <c r="AL46" i="1"/>
  <c r="BC46" i="1"/>
  <c r="AM46" i="1"/>
  <c r="BE91" i="1"/>
  <c r="BE9" i="1"/>
  <c r="AB68" i="3"/>
  <c r="N31" i="2"/>
  <c r="AB152" i="2"/>
  <c r="AB75" i="2"/>
  <c r="AB35" i="2"/>
  <c r="AB32" i="2"/>
  <c r="AB48" i="2"/>
  <c r="AB71" i="2"/>
  <c r="AB146" i="2"/>
  <c r="AB148" i="2"/>
  <c r="AB136" i="2"/>
  <c r="AB82" i="2"/>
  <c r="AB51" i="2"/>
  <c r="AB123" i="2"/>
  <c r="AB155" i="2"/>
  <c r="AB163" i="2"/>
  <c r="AB91" i="2"/>
  <c r="AB133" i="2"/>
  <c r="AB165" i="2"/>
  <c r="AB88" i="2"/>
  <c r="AB127" i="2"/>
  <c r="AB38" i="2"/>
  <c r="AA8" i="2"/>
  <c r="AV106" i="2" l="1"/>
  <c r="AJ106" i="2"/>
  <c r="AU106" i="2"/>
  <c r="AZ106" i="2"/>
  <c r="AN106" i="2"/>
  <c r="AT106" i="2"/>
  <c r="AS106" i="2"/>
  <c r="AP106" i="2"/>
  <c r="BC106" i="2"/>
  <c r="AM106" i="2"/>
  <c r="BB106" i="2"/>
  <c r="AL106" i="2"/>
  <c r="BA106" i="2"/>
  <c r="AK106" i="2"/>
  <c r="AY106" i="2"/>
  <c r="AX106" i="2"/>
  <c r="AQ106" i="2"/>
  <c r="AO106" i="2"/>
  <c r="AR106" i="2"/>
  <c r="AU147" i="2"/>
  <c r="AT147" i="2"/>
  <c r="AS147" i="2"/>
  <c r="AX147" i="2"/>
  <c r="AL147" i="2"/>
  <c r="BD147" i="2" s="1"/>
  <c r="AW147" i="2"/>
  <c r="AK147" i="2"/>
  <c r="AV147" i="2"/>
  <c r="AJ147" i="2"/>
  <c r="AM147" i="2"/>
  <c r="BC147" i="2"/>
  <c r="BB147" i="2"/>
  <c r="AZ147" i="2"/>
  <c r="AR147" i="2"/>
  <c r="AP147" i="2"/>
  <c r="AO147" i="2"/>
  <c r="BA147" i="2"/>
  <c r="AY147" i="2"/>
  <c r="AN147" i="2"/>
  <c r="AQ147" i="2"/>
  <c r="AB96" i="2"/>
  <c r="AB31" i="2" s="1"/>
  <c r="AW106" i="2"/>
  <c r="BD35" i="1"/>
  <c r="BD46" i="1"/>
  <c r="AB66" i="3"/>
  <c r="AA31" i="2"/>
  <c r="BD106" i="2" l="1"/>
  <c r="BE35" i="1"/>
  <c r="AB65" i="3"/>
  <c r="I8" i="1"/>
  <c r="J8" i="1"/>
  <c r="K8" i="1"/>
  <c r="M8" i="1"/>
  <c r="N8" i="1"/>
  <c r="O8" i="1"/>
  <c r="P8" i="1"/>
  <c r="R8" i="1"/>
  <c r="T8" i="1"/>
  <c r="U8" i="1"/>
  <c r="V8" i="1"/>
  <c r="W8" i="1"/>
  <c r="X8" i="1"/>
  <c r="Y8" i="1"/>
  <c r="Z8" i="1"/>
  <c r="AB37" i="1"/>
  <c r="AB70" i="1"/>
  <c r="AB81" i="1"/>
  <c r="AB87" i="1"/>
  <c r="AB90" i="1"/>
  <c r="AB126" i="1"/>
  <c r="AB132" i="1"/>
  <c r="AB145" i="1"/>
  <c r="AB160" i="1"/>
  <c r="AB161" i="1"/>
  <c r="AB162" i="1"/>
  <c r="AB167" i="1"/>
  <c r="I31" i="1"/>
  <c r="K31" i="1"/>
  <c r="M31" i="1"/>
  <c r="N31" i="1"/>
  <c r="P31" i="1"/>
  <c r="R31" i="1"/>
  <c r="U31" i="1"/>
  <c r="V31" i="1"/>
  <c r="X31" i="1"/>
  <c r="Y31" i="1"/>
  <c r="Z31" i="1"/>
  <c r="W106" i="1"/>
  <c r="O106" i="1"/>
  <c r="T74" i="1"/>
  <c r="O74" i="1"/>
  <c r="J74" i="1"/>
  <c r="T31" i="1" l="1"/>
  <c r="AA106" i="1"/>
  <c r="W31" i="1"/>
  <c r="AZ106" i="1"/>
  <c r="J31" i="1"/>
  <c r="AA74" i="1"/>
  <c r="AW74" i="1" s="1"/>
  <c r="AB60" i="3"/>
  <c r="O31" i="1"/>
  <c r="AB163" i="1"/>
  <c r="AB123" i="1"/>
  <c r="AB165" i="1"/>
  <c r="AB48" i="1"/>
  <c r="AB155" i="1"/>
  <c r="AB146" i="1"/>
  <c r="AB32" i="1"/>
  <c r="AB152" i="1"/>
  <c r="AB88" i="1"/>
  <c r="AB136" i="1"/>
  <c r="AB127" i="1"/>
  <c r="AB51" i="1"/>
  <c r="AB133" i="1"/>
  <c r="AB75" i="1"/>
  <c r="AB148" i="1"/>
  <c r="AB91" i="1"/>
  <c r="AB82" i="1"/>
  <c r="AA8" i="1"/>
  <c r="AB96" i="1"/>
  <c r="AB38" i="1"/>
  <c r="AB35" i="1"/>
  <c r="AM74" i="1" l="1"/>
  <c r="AK106" i="1"/>
  <c r="AS106" i="1"/>
  <c r="BA106" i="1"/>
  <c r="AL106" i="1"/>
  <c r="AT106" i="1"/>
  <c r="BB106" i="1"/>
  <c r="AM106" i="1"/>
  <c r="AU106" i="1"/>
  <c r="BC106" i="1"/>
  <c r="AN106" i="1"/>
  <c r="AO106" i="1"/>
  <c r="AW106" i="1"/>
  <c r="AP106" i="1"/>
  <c r="AX106" i="1"/>
  <c r="AQ106" i="1"/>
  <c r="AY106" i="1"/>
  <c r="AJ106" i="1"/>
  <c r="AV106" i="1"/>
  <c r="AR106" i="1"/>
  <c r="AB71" i="1"/>
  <c r="AB31" i="1" s="1"/>
  <c r="AR74" i="1"/>
  <c r="AJ74" i="1"/>
  <c r="AZ74" i="1"/>
  <c r="AK74" i="1"/>
  <c r="AS74" i="1"/>
  <c r="BA74" i="1"/>
  <c r="AU74" i="1"/>
  <c r="BC74" i="1"/>
  <c r="AP74" i="1"/>
  <c r="AQ74" i="1"/>
  <c r="AT74" i="1"/>
  <c r="AV74" i="1"/>
  <c r="AL74" i="1"/>
  <c r="AX74" i="1"/>
  <c r="AN74" i="1"/>
  <c r="AY74" i="1"/>
  <c r="AO74" i="1"/>
  <c r="BB74" i="1"/>
  <c r="AB59" i="3"/>
  <c r="AA31" i="1"/>
  <c r="BD106" i="1" l="1"/>
  <c r="BD74" i="1"/>
  <c r="AB53" i="3"/>
  <c r="BE71" i="1" l="1"/>
  <c r="AB49" i="3"/>
  <c r="AB48" i="3" l="1"/>
  <c r="AB29" i="3" l="1"/>
  <c r="AB26" i="3" l="1"/>
  <c r="AB16" i="3" l="1"/>
  <c r="AB15" i="3" l="1"/>
  <c r="AB13" i="3" l="1"/>
  <c r="AB10" i="3" l="1"/>
  <c r="AB9" i="3" s="1"/>
  <c r="AA9" i="3"/>
</calcChain>
</file>

<file path=xl/sharedStrings.xml><?xml version="1.0" encoding="utf-8"?>
<sst xmlns="http://schemas.openxmlformats.org/spreadsheetml/2006/main" count="2803" uniqueCount="219">
  <si>
    <t>ТАБЛИЦА № 1
ОКС "бакалавър" и ОКС "магистър" след средно образование
по т. 4 от Методическите указания на Министъра на образованието и науката за прилагането на чл. 91, ал.5 и ал. 6  от ЗВО</t>
  </si>
  <si>
    <t xml:space="preserve">     Основен компонент в методиката за определяне на приноса на основните звена и филиалите е процентът на участие на преподавателите от съответното звено в изпълнението на учебния план по съответното професионално направление.  Висшето училище извежда процента на участие като извлича и калкулира от учебните планове на специалностите по всяко професионално направление броя на часовете, които се изпълняват от всяко основно звено и филиал.  За целта висшето училище попълва следната таблица:</t>
  </si>
  <si>
    <t>№</t>
  </si>
  <si>
    <t>ПРОФЕСИОНАЛНО НАПРАВЛЕНИЕ (ПН)</t>
  </si>
  <si>
    <t>ФАКУЛТЕТ</t>
  </si>
  <si>
    <t>СПЕЦИАЛНОСТ</t>
  </si>
  <si>
    <t xml:space="preserve">брой часове по учебен план ОКС БАКАЛАВЪР и ОКС МАГИСТЪР след средно образование  </t>
  </si>
  <si>
    <t>за ПН</t>
  </si>
  <si>
    <t>факултет</t>
  </si>
  <si>
    <t>БФ</t>
  </si>
  <si>
    <t>ГГФ</t>
  </si>
  <si>
    <t>ИФ</t>
  </si>
  <si>
    <t>МФ</t>
  </si>
  <si>
    <t>ФЖМК</t>
  </si>
  <si>
    <t>ФзФ</t>
  </si>
  <si>
    <t>ФКНФ</t>
  </si>
  <si>
    <t>ФМИ</t>
  </si>
  <si>
    <t>ФП</t>
  </si>
  <si>
    <t>ФФ</t>
  </si>
  <si>
    <t>ФХФ</t>
  </si>
  <si>
    <t>ЮФ</t>
  </si>
  <si>
    <t>ДС</t>
  </si>
  <si>
    <t>ДИУУ</t>
  </si>
  <si>
    <t>ДЕО</t>
  </si>
  <si>
    <t>ЦСВП</t>
  </si>
  <si>
    <t>БсФ</t>
  </si>
  <si>
    <t>СтФ</t>
  </si>
  <si>
    <t>ФНОИ</t>
  </si>
  <si>
    <t>ФСлФ</t>
  </si>
  <si>
    <t>ОБЩО</t>
  </si>
  <si>
    <t>Администрация и управление</t>
  </si>
  <si>
    <t>Регионално развитие и политика</t>
  </si>
  <si>
    <t>Публична администрация</t>
  </si>
  <si>
    <t>Стопанско управление</t>
  </si>
  <si>
    <t>Икономика и финанси</t>
  </si>
  <si>
    <t>Туризъм</t>
  </si>
  <si>
    <t>Педагогика</t>
  </si>
  <si>
    <t>Неформално образование</t>
  </si>
  <si>
    <t>Логопедия</t>
  </si>
  <si>
    <t>Медийна педагогика и художествена комуникация</t>
  </si>
  <si>
    <t>Начална училищна педагогика и чужд език</t>
  </si>
  <si>
    <t>Предучилищна и начална училищна педагогика</t>
  </si>
  <si>
    <t>Предучилищна педагогика и чужд език</t>
  </si>
  <si>
    <t>Социална педагогика</t>
  </si>
  <si>
    <t>Специална педагогика</t>
  </si>
  <si>
    <t>Биология и английски език</t>
  </si>
  <si>
    <t>История и археология</t>
  </si>
  <si>
    <t>Археология</t>
  </si>
  <si>
    <t>Архивистика и документалистика</t>
  </si>
  <si>
    <t>История</t>
  </si>
  <si>
    <t>История и геополитика на Балканите</t>
  </si>
  <si>
    <t>Връзки с обществеността</t>
  </si>
  <si>
    <t>Журналистика</t>
  </si>
  <si>
    <t>Книгоиздаване</t>
  </si>
  <si>
    <t>Комуникационен мениджмънт</t>
  </si>
  <si>
    <t>Публични информационни системи</t>
  </si>
  <si>
    <t>Политически науки</t>
  </si>
  <si>
    <t>Политология</t>
  </si>
  <si>
    <t>Международни отношения</t>
  </si>
  <si>
    <t>Право</t>
  </si>
  <si>
    <t>Психология</t>
  </si>
  <si>
    <t>Религия и теология</t>
  </si>
  <si>
    <t>Религията в Европа</t>
  </si>
  <si>
    <t>Теология</t>
  </si>
  <si>
    <t>Социални дейности</t>
  </si>
  <si>
    <t>Хебраистика</t>
  </si>
  <si>
    <t>Културология</t>
  </si>
  <si>
    <t>Социология</t>
  </si>
  <si>
    <t>Филология</t>
  </si>
  <si>
    <t>Английска филология</t>
  </si>
  <si>
    <t>Арабистика</t>
  </si>
  <si>
    <t>Арменистика и кавказология</t>
  </si>
  <si>
    <t>Индология</t>
  </si>
  <si>
    <t>Иранистика</t>
  </si>
  <si>
    <t>Испанска филология</t>
  </si>
  <si>
    <t>Италианска филология</t>
  </si>
  <si>
    <t>Китаистика</t>
  </si>
  <si>
    <t>Класическа филология</t>
  </si>
  <si>
    <t>Кореистика</t>
  </si>
  <si>
    <t>Новогръцка филология</t>
  </si>
  <si>
    <t>Португалска филология</t>
  </si>
  <si>
    <t>Румънска филология</t>
  </si>
  <si>
    <t>Скандинавистика</t>
  </si>
  <si>
    <t>Тюркология</t>
  </si>
  <si>
    <t>Унгарска филология</t>
  </si>
  <si>
    <t>Френска филология</t>
  </si>
  <si>
    <t>Японистика</t>
  </si>
  <si>
    <t>Немска филология с избираем модул "Скандинавски езици"</t>
  </si>
  <si>
    <t>Балканистика</t>
  </si>
  <si>
    <t>Българска филология</t>
  </si>
  <si>
    <t>Руска филология</t>
  </si>
  <si>
    <t>Славянска филология</t>
  </si>
  <si>
    <t>Философия</t>
  </si>
  <si>
    <t>Философия (на английски език)</t>
  </si>
  <si>
    <t>Обществено здраве</t>
  </si>
  <si>
    <t>Медицинска рехабилитация и ерготерапия</t>
  </si>
  <si>
    <t>Биологически науки</t>
  </si>
  <si>
    <t>Биология</t>
  </si>
  <si>
    <t>Биомениджмънт и устойчиво развитие</t>
  </si>
  <si>
    <t>Екология и опазване на околната среда</t>
  </si>
  <si>
    <t>Молекулярна биология</t>
  </si>
  <si>
    <t>Биотехнологии</t>
  </si>
  <si>
    <t>Науки за земята</t>
  </si>
  <si>
    <t>География</t>
  </si>
  <si>
    <t>Геология</t>
  </si>
  <si>
    <t>Физически науки</t>
  </si>
  <si>
    <t>Астрофизика, метеорология и геофизика</t>
  </si>
  <si>
    <t>Инженерна физика</t>
  </si>
  <si>
    <t>Квантова и космическа теоретична физика</t>
  </si>
  <si>
    <t>Медицинска физика</t>
  </si>
  <si>
    <t>Оптометрия</t>
  </si>
  <si>
    <t>Физика</t>
  </si>
  <si>
    <t>Фотоника и лазерна физика</t>
  </si>
  <si>
    <t>Ядрена техника и ядрена енергетика</t>
  </si>
  <si>
    <t>Комуникационна и компютърна техника</t>
  </si>
  <si>
    <t>Комуникации и физична електроника</t>
  </si>
  <si>
    <t>Компютърно инженерство</t>
  </si>
  <si>
    <t>Информатика</t>
  </si>
  <si>
    <t>Информационни системи</t>
  </si>
  <si>
    <t>Компютърни науки</t>
  </si>
  <si>
    <t>Софтуерно инженерство</t>
  </si>
  <si>
    <t>Математика</t>
  </si>
  <si>
    <t>Приложна математика</t>
  </si>
  <si>
    <t>Статистика</t>
  </si>
  <si>
    <t>Химически науки</t>
  </si>
  <si>
    <t>Екохимия</t>
  </si>
  <si>
    <t>Инженерна химия и съвременни материали</t>
  </si>
  <si>
    <t>Компютърна химия</t>
  </si>
  <si>
    <t>Химия</t>
  </si>
  <si>
    <t>Ядрена химия</t>
  </si>
  <si>
    <t>Здравни грижи</t>
  </si>
  <si>
    <t>Медицинска сестра</t>
  </si>
  <si>
    <t>Графичен дизайн</t>
  </si>
  <si>
    <t>Музикално и танцово изкуство</t>
  </si>
  <si>
    <t>Музикални медийни технологии и тонрежисура</t>
  </si>
  <si>
    <t>Медицина</t>
  </si>
  <si>
    <t>Медицина (на английски език)</t>
  </si>
  <si>
    <t>Фармация</t>
  </si>
  <si>
    <t>ЕФ</t>
  </si>
  <si>
    <t>ОКС "БАКАЛАВЪР" и ОКС "магистър" след средно образование</t>
  </si>
  <si>
    <t xml:space="preserve">брой часове по учебен план ОКС БАКАЛАВЪР и ОКС МАГИСТЪР след средно образование </t>
  </si>
  <si>
    <t>% на участие в
 изпълнението на
собствените
учебни планове</t>
  </si>
  <si>
    <t>участие в изпълнението на чужди учебни планове в % от общите часове на ф-та</t>
  </si>
  <si>
    <t>Зимен и Летен</t>
  </si>
  <si>
    <t>Теория и управление на образованието</t>
  </si>
  <si>
    <t>Реторика</t>
  </si>
  <si>
    <t>ОКС "МАГИСТЪР"</t>
  </si>
  <si>
    <t>Стопански</t>
  </si>
  <si>
    <t xml:space="preserve">Икономика </t>
  </si>
  <si>
    <t>Счетоводство, финанси и дигитални приложения (на английски език)</t>
  </si>
  <si>
    <t>Медийна педагогика и художествена комуникация (на английски език)</t>
  </si>
  <si>
    <t>Педагогика на обуч. по:</t>
  </si>
  <si>
    <t>изобразително изкуство</t>
  </si>
  <si>
    <t>музика</t>
  </si>
  <si>
    <t>физическо възпитание и спорт</t>
  </si>
  <si>
    <t>БФ / ГГФ</t>
  </si>
  <si>
    <t>география и биология</t>
  </si>
  <si>
    <t>БФ / ФХФ</t>
  </si>
  <si>
    <t>биология и химия</t>
  </si>
  <si>
    <t>ГГФ / ФКНФ</t>
  </si>
  <si>
    <t>география и английски език</t>
  </si>
  <si>
    <t>ИФ / ГГФ</t>
  </si>
  <si>
    <t>история и география</t>
  </si>
  <si>
    <t>ИФ / ФКНФ</t>
  </si>
  <si>
    <t>история и чужд език</t>
  </si>
  <si>
    <t>ИФ / ФФ</t>
  </si>
  <si>
    <t>история и философия</t>
  </si>
  <si>
    <t>учител по природни науки в основна степен на образованието</t>
  </si>
  <si>
    <t>ФзФ / ФМИ</t>
  </si>
  <si>
    <t>физика и информатика</t>
  </si>
  <si>
    <t>физика и математика</t>
  </si>
  <si>
    <t>методика на чуждоезиковото обучение</t>
  </si>
  <si>
    <t>математика и информатика</t>
  </si>
  <si>
    <t>химия и английски език</t>
  </si>
  <si>
    <t>ФХФ / ФМИ</t>
  </si>
  <si>
    <t>химия и информатика</t>
  </si>
  <si>
    <t>докторски програми</t>
  </si>
  <si>
    <t>ДСпорт</t>
  </si>
  <si>
    <t>Образователен мениджмънт</t>
  </si>
  <si>
    <t>ОКИН</t>
  </si>
  <si>
    <t>Библиотечно - информационни науки</t>
  </si>
  <si>
    <t xml:space="preserve">Европеистика </t>
  </si>
  <si>
    <t>Публична администрация -докторска програма</t>
  </si>
  <si>
    <t xml:space="preserve">Европейски съюз и европейска интеграция </t>
  </si>
  <si>
    <t>Богословски</t>
  </si>
  <si>
    <t>САНК</t>
  </si>
  <si>
    <t>Етнология и културна антропология</t>
  </si>
  <si>
    <t>Южна, Източна и Югоизточна Азия</t>
  </si>
  <si>
    <t>Африканистика (на английски език)</t>
  </si>
  <si>
    <t>Медицински</t>
  </si>
  <si>
    <t xml:space="preserve">Агробиотехнологии </t>
  </si>
  <si>
    <t>Геопространствени системи и технологии</t>
  </si>
  <si>
    <t>Физика на ядрото и елементарните частици (на английски език)</t>
  </si>
  <si>
    <t>Електротехника, електроника и автоматика</t>
  </si>
  <si>
    <t>Теория на електронните вериги и електронна схемотехника</t>
  </si>
  <si>
    <t>Информатика и комп. науки</t>
  </si>
  <si>
    <t>Фармация (на английски език)</t>
  </si>
  <si>
    <t>всички</t>
  </si>
  <si>
    <t>Еразъм факултет</t>
  </si>
  <si>
    <t>ТАБЛИЦА № 1
ОКС "магистър"
по т. 4 от Методическите указания на Министъра на образованието и науката за прилагането на чл. 91, ал. 5 и ал. 6 от ЗВО</t>
  </si>
  <si>
    <r>
      <rPr>
        <b/>
        <sz val="24"/>
        <rFont val="Times New Roman"/>
        <family val="1"/>
        <charset val="204"/>
      </rPr>
      <t>ТАБЛИЦА № 1</t>
    </r>
    <r>
      <rPr>
        <b/>
        <sz val="20"/>
        <rFont val="Times New Roman"/>
        <family val="1"/>
        <charset val="204"/>
      </rPr>
      <t xml:space="preserve">
ОНС "доктор"</t>
    </r>
    <r>
      <rPr>
        <b/>
        <sz val="8"/>
        <rFont val="Times New Roman"/>
        <family val="1"/>
        <charset val="204"/>
      </rPr>
      <t xml:space="preserve"> </t>
    </r>
    <r>
      <rPr>
        <b/>
        <sz val="20"/>
        <rFont val="Times New Roman"/>
        <family val="1"/>
        <charset val="204"/>
      </rPr>
      <t xml:space="preserve">
</t>
    </r>
    <r>
      <rPr>
        <b/>
        <sz val="16"/>
        <rFont val="Times New Roman"/>
        <family val="1"/>
        <charset val="204"/>
      </rPr>
      <t>по т. 4 от Методическите указания на Министъра на образованието и науката за прилагането на чл. 91, ал.5 и ал. 6  от ЗВО</t>
    </r>
  </si>
  <si>
    <t>За целите на прилагането на методиката, изпълнението на учебните планове в ОНС „доктор“ се отнася на 100% към основното звено, в което е зачислен докторантът</t>
  </si>
  <si>
    <t>брой докторанти -  ОНС ДОКТОР</t>
  </si>
  <si>
    <t>БгФ</t>
  </si>
  <si>
    <t>СФ</t>
  </si>
  <si>
    <t>ФСФ</t>
  </si>
  <si>
    <t>УБ</t>
  </si>
  <si>
    <t>ОБЩО (без ДС)</t>
  </si>
  <si>
    <t>Трансфер от ДБ за издръжка на обучението по чл. 91, ал. 4 от ЗВО и по чл. 91а, ал. 1 от ЗВО</t>
  </si>
  <si>
    <r>
      <rPr>
        <b/>
        <sz val="24"/>
        <color theme="1"/>
        <rFont val="Times New Roman"/>
        <family val="1"/>
        <charset val="204"/>
      </rPr>
      <t>ТАБЛИЦА № 2</t>
    </r>
    <r>
      <rPr>
        <b/>
        <sz val="20"/>
        <color theme="1"/>
        <rFont val="Times New Roman"/>
        <family val="1"/>
        <charset val="204"/>
      </rPr>
      <t xml:space="preserve">
ОКС "бакалавър" и ОКС "магистър" след средно образование
по т. 5 от Методическите указания на Министъра на образованието и науката за прилагането на чл. 91, ал.5 и ал. 6  от ЗВО</t>
    </r>
  </si>
  <si>
    <t>Въз основа на броя на часовете от Таблица 1, се изчислява делът на всяко структурно звено в изпълнението на учебните планове в съответното направление / специалност, като броят на часовете изпълнявани от преподаватели от всяко структурно звено се раздели на общия брой часове по професионалното направление / специалност</t>
  </si>
  <si>
    <r>
      <rPr>
        <b/>
        <sz val="24"/>
        <color theme="1"/>
        <rFont val="Times New Roman"/>
        <family val="1"/>
        <charset val="204"/>
      </rPr>
      <t>ТАБЛИЦА № 2</t>
    </r>
    <r>
      <rPr>
        <b/>
        <sz val="20"/>
        <color theme="1"/>
        <rFont val="Times New Roman"/>
        <family val="1"/>
        <charset val="204"/>
      </rPr>
      <t xml:space="preserve">
ОКС "магистър" след друга ОКС
по т. 5 от Методическите указания на Министъра на образованието и науката за прилагането на чл. 91, ал.5 и ал. 6  от ЗВО</t>
    </r>
  </si>
  <si>
    <t>процент от общия брой часове по специалността в професионалното направление - ОКС "бакалавър" и ОКС "магистър" след средно образование</t>
  </si>
  <si>
    <t>процент от общия брой часове  - ОКС "бакалавър" и ОКС "магистър" след средно образование</t>
  </si>
  <si>
    <t>процент от общия брой часове по специалността в професионалното направление - ОКС "магистър" след друга ОКС</t>
  </si>
  <si>
    <t>процент от общия брой часове  - ОКС "магистър" след друга ОКС</t>
  </si>
  <si>
    <r>
      <rPr>
        <b/>
        <sz val="24"/>
        <rFont val="Times New Roman"/>
        <family val="1"/>
        <charset val="204"/>
      </rPr>
      <t>ТАБЛИЦА № 2</t>
    </r>
    <r>
      <rPr>
        <b/>
        <sz val="20"/>
        <rFont val="Times New Roman"/>
        <family val="1"/>
        <charset val="204"/>
      </rPr>
      <t xml:space="preserve">
ОНС "доктор"</t>
    </r>
    <r>
      <rPr>
        <b/>
        <sz val="8"/>
        <rFont val="Times New Roman"/>
        <family val="1"/>
        <charset val="204"/>
      </rPr>
      <t xml:space="preserve"> </t>
    </r>
    <r>
      <rPr>
        <b/>
        <sz val="20"/>
        <rFont val="Times New Roman"/>
        <family val="1"/>
        <charset val="204"/>
      </rPr>
      <t xml:space="preserve">
</t>
    </r>
    <r>
      <rPr>
        <b/>
        <sz val="16"/>
        <rFont val="Times New Roman"/>
        <family val="1"/>
        <charset val="204"/>
      </rPr>
      <t>по т. 5 от Методическите указания на Министъра на образованието и науката за прилагането на чл. 91, ал.5 и ал. 6  от ЗВО</t>
    </r>
  </si>
  <si>
    <t xml:space="preserve">  За целите на прилагането на методиката, изпълнението на учебните планове в ОНС „доктор“ се отнася на 100% към основното звено, в което е зачислен докторантът</t>
  </si>
  <si>
    <t>Изобразително изкуство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</si>
</sst>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,##0_ ;[Red]\-#,##0\;;"/>
    <numFmt numFmtId="165" formatCode="#,##0_ ;[Red]\-#,##0\ "/>
    <numFmt numFmtId="166" formatCode="#,##0_ ;[Red]\-#,##0\ ;;"/>
    <numFmt numFmtId="167" formatCode="#,##0;[Red]\-#,##0\;;"/>
    <numFmt numFmtId="168" formatCode="0.0%"/>
    <numFmt numFmtId="169" formatCode="0.0%;;"/>
    <numFmt numFmtId="170" formatCode="#,##0.0_ ;[Red]\-#,##0.0\;;"/>
    <numFmt numFmtId="171" formatCode="0.0%;[Red]\-0.0%;"/>
    <numFmt numFmtId="172" formatCode="#,##0.0_ ;[Red]\-#,##0.0\ ;"/>
    <numFmt numFmtId="173" formatCode="#,##0_ ;[Red]\-#,##0\ ;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FF"/>
      <name val="Calibri"/>
      <family val="2"/>
      <scheme val="minor"/>
    </font>
    <font>
      <b/>
      <sz val="10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6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rgb="FF0000FF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rgb="FF0000FF"/>
      <name val="Arial"/>
      <family val="2"/>
      <charset val="204"/>
    </font>
    <font>
      <sz val="11"/>
      <color rgb="FF0000FF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20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2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29">
    <xf numFmtId="0" fontId="0" fillId="0" borderId="0" xfId="0"/>
    <xf numFmtId="0" fontId="0" fillId="0" borderId="0" xfId="0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164" fontId="6" fillId="0" borderId="0" xfId="3" applyNumberFormat="1" applyFont="1" applyFill="1" applyBorder="1" applyAlignment="1">
      <alignment horizontal="right" vertical="center" wrapText="1"/>
    </xf>
    <xf numFmtId="3" fontId="2" fillId="0" borderId="0" xfId="2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165" fontId="6" fillId="0" borderId="9" xfId="3" applyNumberFormat="1" applyFont="1" applyFill="1" applyBorder="1" applyAlignment="1">
      <alignment horizontal="center" vertical="center" wrapText="1"/>
    </xf>
    <xf numFmtId="165" fontId="6" fillId="0" borderId="10" xfId="3" applyNumberFormat="1" applyFont="1" applyFill="1" applyBorder="1" applyAlignment="1">
      <alignment horizontal="center" vertical="center" wrapText="1"/>
    </xf>
    <xf numFmtId="3" fontId="11" fillId="0" borderId="1" xfId="3" applyNumberFormat="1" applyFont="1" applyFill="1" applyBorder="1" applyAlignment="1">
      <alignment horizontal="center" vertical="center" wrapText="1"/>
    </xf>
    <xf numFmtId="166" fontId="2" fillId="2" borderId="13" xfId="2" applyNumberFormat="1" applyFont="1" applyBorder="1" applyAlignment="1">
      <alignment horizontal="center" vertical="center" wrapText="1"/>
    </xf>
    <xf numFmtId="166" fontId="2" fillId="2" borderId="14" xfId="2" applyNumberFormat="1" applyFont="1" applyBorder="1" applyAlignment="1">
      <alignment horizontal="center" vertical="center" wrapText="1"/>
    </xf>
    <xf numFmtId="3" fontId="12" fillId="0" borderId="15" xfId="3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164" fontId="6" fillId="3" borderId="16" xfId="3" applyNumberFormat="1" applyFont="1" applyFill="1" applyBorder="1" applyAlignment="1">
      <alignment horizontal="center" vertical="center" wrapText="1"/>
    </xf>
    <xf numFmtId="164" fontId="6" fillId="3" borderId="17" xfId="3" applyNumberFormat="1" applyFont="1" applyFill="1" applyBorder="1" applyAlignment="1">
      <alignment horizontal="center" vertical="center" wrapText="1"/>
    </xf>
    <xf numFmtId="164" fontId="6" fillId="3" borderId="18" xfId="3" applyNumberFormat="1" applyFont="1" applyFill="1" applyBorder="1" applyAlignment="1">
      <alignment horizontal="center" vertical="center" wrapText="1"/>
    </xf>
    <xf numFmtId="164" fontId="6" fillId="3" borderId="19" xfId="3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165" fontId="6" fillId="0" borderId="24" xfId="3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/>
    </xf>
    <xf numFmtId="164" fontId="2" fillId="2" borderId="25" xfId="2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/>
    </xf>
    <xf numFmtId="164" fontId="6" fillId="0" borderId="26" xfId="3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168" fontId="14" fillId="0" borderId="15" xfId="4" applyNumberFormat="1" applyFont="1" applyFill="1" applyBorder="1" applyAlignment="1">
      <alignment horizontal="right" vertical="center" wrapText="1"/>
    </xf>
    <xf numFmtId="169" fontId="10" fillId="0" borderId="13" xfId="4" applyNumberFormat="1" applyFont="1" applyFill="1" applyBorder="1" applyAlignment="1">
      <alignment horizontal="center" vertical="center" wrapText="1"/>
    </xf>
    <xf numFmtId="169" fontId="10" fillId="0" borderId="14" xfId="4" applyNumberFormat="1" applyFont="1" applyFill="1" applyBorder="1" applyAlignment="1">
      <alignment horizontal="center" vertical="center" wrapText="1"/>
    </xf>
    <xf numFmtId="3" fontId="14" fillId="0" borderId="4" xfId="4" applyNumberFormat="1" applyFont="1" applyFill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right" vertical="center"/>
    </xf>
    <xf numFmtId="170" fontId="6" fillId="3" borderId="17" xfId="3" applyNumberFormat="1" applyFont="1" applyFill="1" applyBorder="1" applyAlignment="1">
      <alignment horizontal="center" vertical="center" wrapText="1"/>
    </xf>
    <xf numFmtId="170" fontId="6" fillId="3" borderId="19" xfId="3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164" fontId="2" fillId="2" borderId="15" xfId="2" applyNumberFormat="1" applyFont="1" applyBorder="1" applyAlignment="1">
      <alignment horizontal="right" vertical="center" wrapText="1" indent="1"/>
    </xf>
    <xf numFmtId="164" fontId="2" fillId="2" borderId="27" xfId="2" applyNumberFormat="1" applyFont="1" applyBorder="1" applyAlignment="1">
      <alignment horizontal="right" vertical="center" wrapText="1" indent="1"/>
    </xf>
    <xf numFmtId="171" fontId="10" fillId="0" borderId="13" xfId="4" applyNumberFormat="1" applyFont="1" applyFill="1" applyBorder="1" applyAlignment="1">
      <alignment horizontal="center" vertical="center" wrapText="1"/>
    </xf>
    <xf numFmtId="171" fontId="10" fillId="0" borderId="14" xfId="4" applyNumberFormat="1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vertical="center" wrapText="1"/>
    </xf>
    <xf numFmtId="0" fontId="16" fillId="0" borderId="32" xfId="0" applyFont="1" applyBorder="1" applyAlignment="1">
      <alignment vertical="center" wrapText="1"/>
    </xf>
    <xf numFmtId="0" fontId="16" fillId="0" borderId="33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16" fillId="0" borderId="34" xfId="0" applyFont="1" applyBorder="1" applyAlignment="1">
      <alignment vertical="center" wrapText="1"/>
    </xf>
    <xf numFmtId="0" fontId="16" fillId="0" borderId="35" xfId="0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16" fillId="0" borderId="39" xfId="0" applyFont="1" applyBorder="1" applyAlignment="1">
      <alignment vertical="center" wrapText="1"/>
    </xf>
    <xf numFmtId="0" fontId="16" fillId="0" borderId="39" xfId="0" applyFont="1" applyFill="1" applyBorder="1" applyAlignment="1">
      <alignment vertical="center" wrapText="1"/>
    </xf>
    <xf numFmtId="0" fontId="16" fillId="0" borderId="40" xfId="0" applyFont="1" applyBorder="1" applyAlignment="1">
      <alignment vertical="center" wrapText="1"/>
    </xf>
    <xf numFmtId="0" fontId="16" fillId="0" borderId="41" xfId="0" applyFont="1" applyBorder="1" applyAlignment="1">
      <alignment vertical="center" wrapText="1"/>
    </xf>
    <xf numFmtId="0" fontId="16" fillId="0" borderId="42" xfId="0" applyFont="1" applyBorder="1" applyAlignment="1">
      <alignment vertical="center" wrapText="1"/>
    </xf>
    <xf numFmtId="0" fontId="16" fillId="0" borderId="35" xfId="0" applyFont="1" applyFill="1" applyBorder="1" applyAlignment="1">
      <alignment vertical="center" wrapText="1"/>
    </xf>
    <xf numFmtId="0" fontId="16" fillId="0" borderId="33" xfId="0" applyFont="1" applyFill="1" applyBorder="1" applyAlignment="1">
      <alignment vertical="center" wrapText="1"/>
    </xf>
    <xf numFmtId="0" fontId="16" fillId="0" borderId="43" xfId="0" applyFont="1" applyFill="1" applyBorder="1" applyAlignment="1">
      <alignment vertical="center" wrapText="1"/>
    </xf>
    <xf numFmtId="0" fontId="16" fillId="0" borderId="34" xfId="0" applyFont="1" applyFill="1" applyBorder="1" applyAlignment="1">
      <alignment vertical="center" wrapText="1"/>
    </xf>
    <xf numFmtId="0" fontId="16" fillId="0" borderId="44" xfId="0" applyFont="1" applyBorder="1" applyAlignment="1">
      <alignment vertical="center" wrapText="1"/>
    </xf>
    <xf numFmtId="0" fontId="16" fillId="0" borderId="43" xfId="0" applyFont="1" applyBorder="1" applyAlignment="1">
      <alignment vertical="center" wrapText="1"/>
    </xf>
    <xf numFmtId="0" fontId="16" fillId="0" borderId="45" xfId="0" applyFont="1" applyBorder="1" applyAlignment="1">
      <alignment vertical="center" wrapText="1"/>
    </xf>
    <xf numFmtId="0" fontId="16" fillId="0" borderId="46" xfId="0" applyFont="1" applyBorder="1" applyAlignment="1">
      <alignment vertical="center" wrapText="1"/>
    </xf>
    <xf numFmtId="0" fontId="16" fillId="0" borderId="26" xfId="0" applyFont="1" applyFill="1" applyBorder="1" applyAlignment="1">
      <alignment vertical="center" wrapText="1"/>
    </xf>
    <xf numFmtId="0" fontId="16" fillId="0" borderId="37" xfId="0" applyFont="1" applyFill="1" applyBorder="1" applyAlignment="1">
      <alignment vertical="center" wrapText="1"/>
    </xf>
    <xf numFmtId="0" fontId="16" fillId="0" borderId="47" xfId="0" applyFont="1" applyFill="1" applyBorder="1" applyAlignment="1">
      <alignment vertical="center" wrapText="1"/>
    </xf>
    <xf numFmtId="172" fontId="2" fillId="2" borderId="14" xfId="2" applyNumberFormat="1" applyFont="1" applyBorder="1" applyAlignment="1">
      <alignment horizontal="center" vertical="center" wrapText="1"/>
    </xf>
    <xf numFmtId="168" fontId="14" fillId="0" borderId="0" xfId="4" applyNumberFormat="1" applyFont="1" applyFill="1" applyBorder="1" applyAlignment="1">
      <alignment horizontal="right" vertical="center" wrapText="1"/>
    </xf>
    <xf numFmtId="169" fontId="10" fillId="0" borderId="0" xfId="4" applyNumberFormat="1" applyFont="1" applyFill="1" applyBorder="1" applyAlignment="1">
      <alignment horizontal="center" vertical="center" wrapText="1"/>
    </xf>
    <xf numFmtId="3" fontId="14" fillId="0" borderId="0" xfId="4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/>
    </xf>
    <xf numFmtId="167" fontId="2" fillId="2" borderId="15" xfId="2" applyNumberFormat="1" applyFont="1" applyBorder="1" applyAlignment="1">
      <alignment horizontal="right" vertical="center" wrapText="1"/>
    </xf>
    <xf numFmtId="167" fontId="2" fillId="2" borderId="20" xfId="2" applyNumberFormat="1" applyFont="1" applyBorder="1" applyAlignment="1">
      <alignment horizontal="right" vertical="center" wrapText="1"/>
    </xf>
    <xf numFmtId="0" fontId="16" fillId="0" borderId="50" xfId="0" applyFont="1" applyBorder="1" applyAlignment="1">
      <alignment vertical="center" wrapText="1"/>
    </xf>
    <xf numFmtId="0" fontId="16" fillId="0" borderId="51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16" fillId="0" borderId="52" xfId="0" applyFont="1" applyBorder="1" applyAlignment="1">
      <alignment vertical="center" wrapText="1"/>
    </xf>
    <xf numFmtId="0" fontId="16" fillId="0" borderId="53" xfId="0" applyFont="1" applyBorder="1" applyAlignment="1">
      <alignment vertical="center" wrapText="1"/>
    </xf>
    <xf numFmtId="173" fontId="2" fillId="2" borderId="14" xfId="2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6" fillId="3" borderId="55" xfId="3" applyNumberFormat="1" applyFont="1" applyFill="1" applyBorder="1" applyAlignment="1">
      <alignment horizontal="center" vertical="center" wrapText="1"/>
    </xf>
    <xf numFmtId="170" fontId="6" fillId="3" borderId="56" xfId="3" applyNumberFormat="1" applyFont="1" applyFill="1" applyBorder="1" applyAlignment="1">
      <alignment horizontal="center" vertical="center" wrapText="1"/>
    </xf>
    <xf numFmtId="170" fontId="6" fillId="3" borderId="55" xfId="3" applyNumberFormat="1" applyFont="1" applyFill="1" applyBorder="1" applyAlignment="1">
      <alignment horizontal="center" vertical="center" wrapText="1"/>
    </xf>
    <xf numFmtId="164" fontId="6" fillId="3" borderId="30" xfId="3" applyNumberFormat="1" applyFont="1" applyFill="1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170" fontId="6" fillId="3" borderId="59" xfId="3" applyNumberFormat="1" applyFont="1" applyFill="1" applyBorder="1" applyAlignment="1">
      <alignment horizontal="center" vertical="center" wrapText="1"/>
    </xf>
    <xf numFmtId="164" fontId="6" fillId="3" borderId="56" xfId="3" applyNumberFormat="1" applyFont="1" applyFill="1" applyBorder="1" applyAlignment="1">
      <alignment horizontal="center" vertical="center" wrapText="1"/>
    </xf>
    <xf numFmtId="0" fontId="16" fillId="0" borderId="49" xfId="0" applyFont="1" applyBorder="1" applyAlignment="1">
      <alignment vertical="center" wrapText="1"/>
    </xf>
    <xf numFmtId="170" fontId="6" fillId="3" borderId="30" xfId="3" applyNumberFormat="1" applyFont="1" applyFill="1" applyBorder="1" applyAlignment="1">
      <alignment horizontal="center" vertical="center" wrapText="1"/>
    </xf>
    <xf numFmtId="0" fontId="0" fillId="4" borderId="58" xfId="0" applyFill="1" applyBorder="1" applyAlignment="1">
      <alignment vertical="center"/>
    </xf>
    <xf numFmtId="170" fontId="6" fillId="3" borderId="60" xfId="3" applyNumberFormat="1" applyFont="1" applyFill="1" applyBorder="1" applyAlignment="1">
      <alignment horizontal="center" vertical="center" wrapText="1"/>
    </xf>
    <xf numFmtId="0" fontId="16" fillId="0" borderId="61" xfId="0" applyFont="1" applyBorder="1" applyAlignment="1">
      <alignment vertical="center" wrapText="1"/>
    </xf>
    <xf numFmtId="0" fontId="16" fillId="0" borderId="62" xfId="0" applyFont="1" applyBorder="1" applyAlignment="1">
      <alignment vertical="center" wrapText="1"/>
    </xf>
    <xf numFmtId="0" fontId="16" fillId="0" borderId="63" xfId="0" applyFont="1" applyBorder="1" applyAlignment="1">
      <alignment vertical="center" wrapText="1"/>
    </xf>
    <xf numFmtId="0" fontId="16" fillId="0" borderId="62" xfId="0" applyFont="1" applyFill="1" applyBorder="1" applyAlignment="1">
      <alignment vertical="center" wrapText="1"/>
    </xf>
    <xf numFmtId="0" fontId="16" fillId="0" borderId="64" xfId="0" applyFont="1" applyFill="1" applyBorder="1" applyAlignment="1">
      <alignment vertical="center" wrapText="1"/>
    </xf>
    <xf numFmtId="0" fontId="16" fillId="0" borderId="48" xfId="0" applyFont="1" applyBorder="1" applyAlignment="1">
      <alignment vertical="center" wrapText="1"/>
    </xf>
    <xf numFmtId="164" fontId="6" fillId="3" borderId="60" xfId="3" applyNumberFormat="1" applyFont="1" applyFill="1" applyBorder="1" applyAlignment="1">
      <alignment horizontal="center" vertical="center" wrapText="1"/>
    </xf>
    <xf numFmtId="0" fontId="16" fillId="0" borderId="65" xfId="0" applyFont="1" applyBorder="1" applyAlignment="1">
      <alignment vertical="center" wrapText="1"/>
    </xf>
    <xf numFmtId="0" fontId="16" fillId="0" borderId="64" xfId="0" applyFont="1" applyBorder="1" applyAlignment="1">
      <alignment vertical="center" wrapText="1"/>
    </xf>
    <xf numFmtId="164" fontId="6" fillId="3" borderId="59" xfId="3" applyNumberFormat="1" applyFont="1" applyFill="1" applyBorder="1" applyAlignment="1">
      <alignment horizontal="center" vertical="center" wrapText="1"/>
    </xf>
    <xf numFmtId="0" fontId="16" fillId="0" borderId="66" xfId="0" applyFont="1" applyBorder="1" applyAlignment="1">
      <alignment vertical="center" wrapText="1"/>
    </xf>
    <xf numFmtId="0" fontId="16" fillId="0" borderId="47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67" xfId="0" applyFont="1" applyBorder="1" applyAlignment="1">
      <alignment vertical="center" wrapText="1"/>
    </xf>
    <xf numFmtId="0" fontId="16" fillId="0" borderId="68" xfId="0" applyFont="1" applyBorder="1" applyAlignment="1">
      <alignment vertical="center" wrapText="1"/>
    </xf>
    <xf numFmtId="0" fontId="0" fillId="0" borderId="48" xfId="0" applyBorder="1" applyAlignment="1">
      <alignment vertical="center"/>
    </xf>
    <xf numFmtId="0" fontId="0" fillId="0" borderId="29" xfId="0" applyBorder="1" applyAlignment="1">
      <alignment vertical="center"/>
    </xf>
    <xf numFmtId="170" fontId="6" fillId="3" borderId="69" xfId="3" applyNumberFormat="1" applyFont="1" applyFill="1" applyBorder="1" applyAlignment="1">
      <alignment horizontal="center" vertical="center" wrapText="1"/>
    </xf>
    <xf numFmtId="166" fontId="2" fillId="2" borderId="25" xfId="2" applyNumberFormat="1" applyFont="1" applyBorder="1" applyAlignment="1">
      <alignment horizontal="center" vertical="center" wrapText="1"/>
    </xf>
    <xf numFmtId="170" fontId="6" fillId="3" borderId="70" xfId="3" applyNumberFormat="1" applyFont="1" applyFill="1" applyBorder="1" applyAlignment="1">
      <alignment horizontal="center" vertical="center" wrapText="1"/>
    </xf>
    <xf numFmtId="170" fontId="6" fillId="3" borderId="71" xfId="3" applyNumberFormat="1" applyFont="1" applyFill="1" applyBorder="1" applyAlignment="1">
      <alignment horizontal="center" vertical="center" wrapText="1"/>
    </xf>
    <xf numFmtId="170" fontId="6" fillId="3" borderId="72" xfId="3" applyNumberFormat="1" applyFont="1" applyFill="1" applyBorder="1" applyAlignment="1">
      <alignment horizontal="center" vertical="center" wrapText="1"/>
    </xf>
    <xf numFmtId="164" fontId="6" fillId="3" borderId="73" xfId="3" applyNumberFormat="1" applyFont="1" applyFill="1" applyBorder="1" applyAlignment="1">
      <alignment horizontal="center" vertical="center" wrapText="1"/>
    </xf>
    <xf numFmtId="170" fontId="6" fillId="3" borderId="74" xfId="3" applyNumberFormat="1" applyFont="1" applyFill="1" applyBorder="1" applyAlignment="1">
      <alignment horizontal="center" vertical="center" wrapText="1"/>
    </xf>
    <xf numFmtId="164" fontId="6" fillId="3" borderId="75" xfId="3" applyNumberFormat="1" applyFont="1" applyFill="1" applyBorder="1" applyAlignment="1">
      <alignment horizontal="center" vertical="center" wrapText="1"/>
    </xf>
    <xf numFmtId="164" fontId="6" fillId="3" borderId="71" xfId="3" applyNumberFormat="1" applyFont="1" applyFill="1" applyBorder="1" applyAlignment="1">
      <alignment horizontal="center" vertical="center" wrapText="1"/>
    </xf>
    <xf numFmtId="164" fontId="6" fillId="3" borderId="72" xfId="3" applyNumberFormat="1" applyFont="1" applyFill="1" applyBorder="1" applyAlignment="1">
      <alignment horizontal="center" vertical="center" wrapText="1"/>
    </xf>
    <xf numFmtId="170" fontId="6" fillId="3" borderId="73" xfId="3" applyNumberFormat="1" applyFont="1" applyFill="1" applyBorder="1" applyAlignment="1">
      <alignment horizontal="center" vertical="center" wrapText="1"/>
    </xf>
    <xf numFmtId="170" fontId="6" fillId="3" borderId="76" xfId="3" applyNumberFormat="1" applyFont="1" applyFill="1" applyBorder="1" applyAlignment="1">
      <alignment horizontal="center" vertical="center" wrapText="1"/>
    </xf>
    <xf numFmtId="164" fontId="6" fillId="3" borderId="76" xfId="3" applyNumberFormat="1" applyFont="1" applyFill="1" applyBorder="1" applyAlignment="1">
      <alignment horizontal="center" vertical="center" wrapText="1"/>
    </xf>
    <xf numFmtId="170" fontId="6" fillId="3" borderId="75" xfId="3" applyNumberFormat="1" applyFont="1" applyFill="1" applyBorder="1" applyAlignment="1">
      <alignment horizontal="center" vertical="center" wrapText="1"/>
    </xf>
    <xf numFmtId="164" fontId="6" fillId="3" borderId="74" xfId="3" applyNumberFormat="1" applyFont="1" applyFill="1" applyBorder="1" applyAlignment="1">
      <alignment horizontal="center" vertical="center" wrapText="1"/>
    </xf>
    <xf numFmtId="170" fontId="6" fillId="3" borderId="77" xfId="3" applyNumberFormat="1" applyFont="1" applyFill="1" applyBorder="1" applyAlignment="1">
      <alignment horizontal="center" vertical="center" wrapText="1"/>
    </xf>
    <xf numFmtId="0" fontId="16" fillId="0" borderId="78" xfId="0" applyFont="1" applyBorder="1" applyAlignment="1">
      <alignment vertical="center" wrapText="1"/>
    </xf>
    <xf numFmtId="0" fontId="16" fillId="0" borderId="79" xfId="0" applyFont="1" applyBorder="1" applyAlignment="1">
      <alignment vertical="center" wrapText="1"/>
    </xf>
    <xf numFmtId="0" fontId="16" fillId="0" borderId="54" xfId="0" applyFont="1" applyBorder="1" applyAlignment="1">
      <alignment vertical="center" wrapText="1"/>
    </xf>
    <xf numFmtId="0" fontId="16" fillId="0" borderId="80" xfId="0" applyFont="1" applyBorder="1" applyAlignment="1">
      <alignment vertical="center" wrapText="1"/>
    </xf>
    <xf numFmtId="0" fontId="16" fillId="0" borderId="57" xfId="0" applyFont="1" applyBorder="1" applyAlignment="1">
      <alignment vertical="center" wrapText="1"/>
    </xf>
    <xf numFmtId="0" fontId="16" fillId="0" borderId="81" xfId="0" applyFont="1" applyBorder="1" applyAlignment="1">
      <alignment vertical="center" wrapText="1"/>
    </xf>
    <xf numFmtId="0" fontId="16" fillId="0" borderId="54" xfId="0" applyFont="1" applyFill="1" applyBorder="1" applyAlignment="1">
      <alignment vertical="center" wrapText="1"/>
    </xf>
    <xf numFmtId="0" fontId="16" fillId="0" borderId="82" xfId="0" applyFont="1" applyBorder="1" applyAlignment="1">
      <alignment vertical="center" wrapText="1"/>
    </xf>
    <xf numFmtId="0" fontId="16" fillId="0" borderId="83" xfId="0" applyFont="1" applyFill="1" applyBorder="1" applyAlignment="1">
      <alignment vertical="center" wrapText="1"/>
    </xf>
    <xf numFmtId="0" fontId="16" fillId="0" borderId="84" xfId="0" applyFont="1" applyBorder="1" applyAlignment="1">
      <alignment vertical="center" wrapText="1"/>
    </xf>
    <xf numFmtId="0" fontId="16" fillId="4" borderId="79" xfId="0" applyFont="1" applyFill="1" applyBorder="1" applyAlignment="1">
      <alignment vertical="center" wrapText="1"/>
    </xf>
    <xf numFmtId="0" fontId="16" fillId="4" borderId="82" xfId="0" applyFont="1" applyFill="1" applyBorder="1" applyAlignment="1">
      <alignment vertical="center" wrapText="1"/>
    </xf>
    <xf numFmtId="0" fontId="16" fillId="0" borderId="83" xfId="0" applyFont="1" applyBorder="1" applyAlignment="1">
      <alignment vertical="center" wrapText="1"/>
    </xf>
    <xf numFmtId="0" fontId="16" fillId="0" borderId="80" xfId="0" applyFont="1" applyFill="1" applyBorder="1" applyAlignment="1">
      <alignment vertical="center" wrapText="1"/>
    </xf>
    <xf numFmtId="0" fontId="16" fillId="0" borderId="79" xfId="0" applyFont="1" applyFill="1" applyBorder="1" applyAlignment="1">
      <alignment vertical="center" wrapText="1"/>
    </xf>
    <xf numFmtId="0" fontId="16" fillId="0" borderId="82" xfId="0" applyFont="1" applyFill="1" applyBorder="1" applyAlignment="1">
      <alignment vertical="center" wrapText="1"/>
    </xf>
    <xf numFmtId="0" fontId="16" fillId="0" borderId="85" xfId="0" applyFont="1" applyFill="1" applyBorder="1" applyAlignment="1">
      <alignment vertical="center" wrapText="1"/>
    </xf>
    <xf numFmtId="0" fontId="16" fillId="0" borderId="86" xfId="0" applyFont="1" applyBorder="1" applyAlignment="1">
      <alignment vertical="center" wrapText="1"/>
    </xf>
    <xf numFmtId="168" fontId="10" fillId="0" borderId="27" xfId="1" applyNumberFormat="1" applyFont="1" applyFill="1" applyBorder="1" applyAlignment="1">
      <alignment horizontal="right" vertical="center" wrapText="1"/>
    </xf>
    <xf numFmtId="167" fontId="16" fillId="0" borderId="50" xfId="0" applyNumberFormat="1" applyFont="1" applyBorder="1" applyAlignment="1">
      <alignment horizontal="right" vertical="center" wrapText="1"/>
    </xf>
    <xf numFmtId="167" fontId="16" fillId="0" borderId="49" xfId="0" applyNumberFormat="1" applyFont="1" applyBorder="1" applyAlignment="1">
      <alignment horizontal="right" vertical="center" wrapText="1"/>
    </xf>
    <xf numFmtId="167" fontId="16" fillId="0" borderId="11" xfId="0" applyNumberFormat="1" applyFont="1" applyBorder="1" applyAlignment="1">
      <alignment horizontal="right" vertical="center" wrapText="1"/>
    </xf>
    <xf numFmtId="0" fontId="17" fillId="0" borderId="0" xfId="0" applyFont="1"/>
    <xf numFmtId="0" fontId="17" fillId="0" borderId="0" xfId="0" applyFont="1" applyFill="1"/>
    <xf numFmtId="0" fontId="22" fillId="0" borderId="0" xfId="0" applyFont="1"/>
    <xf numFmtId="0" fontId="23" fillId="0" borderId="0" xfId="3" applyFont="1" applyFill="1" applyAlignment="1">
      <alignment horizontal="center" vertical="top" wrapText="1"/>
    </xf>
    <xf numFmtId="0" fontId="23" fillId="0" borderId="0" xfId="3" applyFont="1" applyFill="1" applyAlignment="1">
      <alignment horizontal="right" vertical="top" wrapText="1"/>
    </xf>
    <xf numFmtId="0" fontId="22" fillId="0" borderId="0" xfId="0" applyFont="1" applyFill="1"/>
    <xf numFmtId="0" fontId="11" fillId="0" borderId="1" xfId="3" applyFont="1" applyBorder="1" applyAlignment="1">
      <alignment vertical="center"/>
    </xf>
    <xf numFmtId="165" fontId="11" fillId="0" borderId="10" xfId="3" applyNumberFormat="1" applyFont="1" applyFill="1" applyBorder="1" applyAlignment="1">
      <alignment horizontal="right" vertical="center" wrapText="1"/>
    </xf>
    <xf numFmtId="0" fontId="11" fillId="0" borderId="87" xfId="3" applyFont="1" applyBorder="1" applyAlignment="1">
      <alignment vertical="center"/>
    </xf>
    <xf numFmtId="164" fontId="6" fillId="5" borderId="26" xfId="3" applyNumberFormat="1" applyFont="1" applyFill="1" applyBorder="1" applyAlignment="1">
      <alignment horizontal="center" vertical="center" wrapText="1"/>
    </xf>
    <xf numFmtId="164" fontId="6" fillId="5" borderId="17" xfId="3" applyNumberFormat="1" applyFont="1" applyFill="1" applyBorder="1" applyAlignment="1">
      <alignment horizontal="center" vertical="center" wrapText="1"/>
    </xf>
    <xf numFmtId="164" fontId="6" fillId="5" borderId="19" xfId="3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vertical="center"/>
    </xf>
    <xf numFmtId="170" fontId="6" fillId="5" borderId="17" xfId="3" applyNumberFormat="1" applyFont="1" applyFill="1" applyBorder="1" applyAlignment="1">
      <alignment horizontal="center" vertical="center" wrapText="1"/>
    </xf>
    <xf numFmtId="170" fontId="6" fillId="5" borderId="19" xfId="3" applyNumberFormat="1" applyFont="1" applyFill="1" applyBorder="1" applyAlignment="1">
      <alignment horizontal="center" vertical="center" wrapText="1"/>
    </xf>
    <xf numFmtId="170" fontId="6" fillId="5" borderId="56" xfId="3" applyNumberFormat="1" applyFont="1" applyFill="1" applyBorder="1" applyAlignment="1">
      <alignment horizontal="center" vertical="center" wrapText="1"/>
    </xf>
    <xf numFmtId="164" fontId="6" fillId="5" borderId="30" xfId="3" applyNumberFormat="1" applyFont="1" applyFill="1" applyBorder="1" applyAlignment="1">
      <alignment horizontal="center" vertical="center" wrapText="1"/>
    </xf>
    <xf numFmtId="0" fontId="0" fillId="5" borderId="58" xfId="0" applyFill="1" applyBorder="1" applyAlignment="1">
      <alignment vertical="center"/>
    </xf>
    <xf numFmtId="170" fontId="6" fillId="5" borderId="59" xfId="3" applyNumberFormat="1" applyFont="1" applyFill="1" applyBorder="1" applyAlignment="1">
      <alignment horizontal="center" vertical="center" wrapText="1"/>
    </xf>
    <xf numFmtId="164" fontId="6" fillId="5" borderId="55" xfId="3" applyNumberFormat="1" applyFont="1" applyFill="1" applyBorder="1" applyAlignment="1">
      <alignment horizontal="center" vertical="center" wrapText="1"/>
    </xf>
    <xf numFmtId="164" fontId="6" fillId="5" borderId="56" xfId="3" applyNumberFormat="1" applyFont="1" applyFill="1" applyBorder="1" applyAlignment="1">
      <alignment horizontal="center" vertical="center" wrapText="1"/>
    </xf>
    <xf numFmtId="170" fontId="6" fillId="5" borderId="30" xfId="3" applyNumberFormat="1" applyFont="1" applyFill="1" applyBorder="1" applyAlignment="1">
      <alignment horizontal="center" vertical="center" wrapText="1"/>
    </xf>
    <xf numFmtId="170" fontId="6" fillId="5" borderId="60" xfId="3" applyNumberFormat="1" applyFont="1" applyFill="1" applyBorder="1" applyAlignment="1">
      <alignment horizontal="center" vertical="center" wrapText="1"/>
    </xf>
    <xf numFmtId="164" fontId="6" fillId="5" borderId="60" xfId="3" applyNumberFormat="1" applyFont="1" applyFill="1" applyBorder="1" applyAlignment="1">
      <alignment horizontal="center" vertical="center" wrapText="1"/>
    </xf>
    <xf numFmtId="170" fontId="6" fillId="5" borderId="55" xfId="3" applyNumberFormat="1" applyFont="1" applyFill="1" applyBorder="1" applyAlignment="1">
      <alignment horizontal="center" vertical="center" wrapText="1"/>
    </xf>
    <xf numFmtId="164" fontId="6" fillId="5" borderId="59" xfId="3" applyNumberFormat="1" applyFont="1" applyFill="1" applyBorder="1" applyAlignment="1">
      <alignment horizontal="center" vertical="center" wrapText="1"/>
    </xf>
    <xf numFmtId="170" fontId="6" fillId="5" borderId="69" xfId="3" applyNumberFormat="1" applyFont="1" applyFill="1" applyBorder="1" applyAlignment="1">
      <alignment horizontal="center" vertical="center" wrapText="1"/>
    </xf>
    <xf numFmtId="166" fontId="12" fillId="0" borderId="15" xfId="3" applyNumberFormat="1" applyFont="1" applyFill="1" applyBorder="1" applyAlignment="1">
      <alignment horizontal="right" vertical="center" wrapText="1"/>
    </xf>
    <xf numFmtId="167" fontId="16" fillId="0" borderId="51" xfId="0" applyNumberFormat="1" applyFont="1" applyBorder="1" applyAlignment="1">
      <alignment horizontal="right" vertical="center" wrapText="1"/>
    </xf>
    <xf numFmtId="0" fontId="0" fillId="6" borderId="0" xfId="0" applyFill="1" applyAlignment="1">
      <alignment vertical="center"/>
    </xf>
    <xf numFmtId="168" fontId="6" fillId="0" borderId="26" xfId="1" applyNumberFormat="1" applyFont="1" applyFill="1" applyBorder="1" applyAlignment="1">
      <alignment horizontal="center" vertical="center" wrapText="1"/>
    </xf>
    <xf numFmtId="9" fontId="2" fillId="2" borderId="27" xfId="1" applyFont="1" applyFill="1" applyBorder="1" applyAlignment="1">
      <alignment horizontal="right" vertical="center" wrapText="1" indent="1"/>
    </xf>
    <xf numFmtId="9" fontId="2" fillId="2" borderId="20" xfId="1" applyFont="1" applyFill="1" applyBorder="1" applyAlignment="1">
      <alignment horizontal="right" vertical="center" wrapText="1"/>
    </xf>
    <xf numFmtId="9" fontId="0" fillId="0" borderId="0" xfId="1" applyFont="1" applyAlignment="1">
      <alignment vertical="center"/>
    </xf>
    <xf numFmtId="9" fontId="11" fillId="0" borderId="1" xfId="1" applyFont="1" applyFill="1" applyBorder="1" applyAlignment="1">
      <alignment horizontal="center" vertical="center" wrapText="1"/>
    </xf>
    <xf numFmtId="9" fontId="2" fillId="2" borderId="25" xfId="1" applyFont="1" applyFill="1" applyBorder="1" applyAlignment="1">
      <alignment horizontal="center" vertical="center" wrapText="1"/>
    </xf>
    <xf numFmtId="9" fontId="12" fillId="0" borderId="15" xfId="1" applyFont="1" applyFill="1" applyBorder="1" applyAlignment="1">
      <alignment horizontal="right" vertical="center" wrapText="1"/>
    </xf>
    <xf numFmtId="9" fontId="10" fillId="0" borderId="27" xfId="1" applyFont="1" applyFill="1" applyBorder="1" applyAlignment="1">
      <alignment horizontal="right" vertical="center" wrapText="1"/>
    </xf>
    <xf numFmtId="9" fontId="14" fillId="0" borderId="4" xfId="1" applyFont="1" applyFill="1" applyBorder="1" applyAlignment="1">
      <alignment horizontal="center" vertical="center" wrapText="1"/>
    </xf>
    <xf numFmtId="9" fontId="5" fillId="0" borderId="6" xfId="1" applyFont="1" applyBorder="1" applyAlignment="1">
      <alignment horizontal="right" vertical="center"/>
    </xf>
    <xf numFmtId="9" fontId="2" fillId="2" borderId="15" xfId="1" applyFont="1" applyFill="1" applyBorder="1" applyAlignment="1">
      <alignment horizontal="right" vertical="center" wrapText="1"/>
    </xf>
    <xf numFmtId="9" fontId="16" fillId="0" borderId="50" xfId="1" applyFont="1" applyBorder="1" applyAlignment="1">
      <alignment horizontal="right" vertical="center" wrapText="1"/>
    </xf>
    <xf numFmtId="9" fontId="16" fillId="0" borderId="51" xfId="1" applyFont="1" applyBorder="1" applyAlignment="1">
      <alignment horizontal="right" vertical="center" wrapText="1"/>
    </xf>
    <xf numFmtId="168" fontId="6" fillId="5" borderId="26" xfId="1" applyNumberFormat="1" applyFont="1" applyFill="1" applyBorder="1" applyAlignment="1">
      <alignment horizontal="center" vertical="center" wrapText="1"/>
    </xf>
    <xf numFmtId="9" fontId="10" fillId="5" borderId="27" xfId="1" applyFont="1" applyFill="1" applyBorder="1" applyAlignment="1">
      <alignment horizontal="right" vertical="center" wrapText="1"/>
    </xf>
    <xf numFmtId="9" fontId="2" fillId="2" borderId="14" xfId="1" applyFont="1" applyFill="1" applyBorder="1" applyAlignment="1">
      <alignment horizontal="center" vertical="center" wrapText="1"/>
    </xf>
    <xf numFmtId="9" fontId="16" fillId="0" borderId="49" xfId="1" applyFont="1" applyBorder="1" applyAlignment="1">
      <alignment horizontal="right" vertical="center" wrapText="1"/>
    </xf>
    <xf numFmtId="9" fontId="16" fillId="0" borderId="11" xfId="1" applyFont="1" applyBorder="1" applyAlignment="1">
      <alignment horizontal="right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167" fontId="16" fillId="0" borderId="1" xfId="0" applyNumberFormat="1" applyFont="1" applyBorder="1" applyAlignment="1">
      <alignment horizontal="right" vertical="center" wrapText="1"/>
    </xf>
    <xf numFmtId="0" fontId="16" fillId="0" borderId="7" xfId="0" applyFont="1" applyBorder="1" applyAlignment="1">
      <alignment horizontal="right" vertical="center" wrapText="1"/>
    </xf>
    <xf numFmtId="0" fontId="16" fillId="0" borderId="49" xfId="0" applyFont="1" applyBorder="1" applyAlignment="1">
      <alignment horizontal="right" vertical="center" wrapText="1"/>
    </xf>
    <xf numFmtId="167" fontId="16" fillId="0" borderId="28" xfId="0" applyNumberFormat="1" applyFont="1" applyBorder="1" applyAlignment="1">
      <alignment horizontal="right" vertical="center" wrapText="1"/>
    </xf>
    <xf numFmtId="0" fontId="3" fillId="0" borderId="0" xfId="3" applyFont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0" fontId="7" fillId="0" borderId="0" xfId="3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65" fontId="9" fillId="0" borderId="5" xfId="3" applyNumberFormat="1" applyFont="1" applyBorder="1" applyAlignment="1">
      <alignment horizontal="center" vertical="center"/>
    </xf>
    <xf numFmtId="165" fontId="9" fillId="0" borderId="6" xfId="3" applyNumberFormat="1" applyFont="1" applyBorder="1" applyAlignment="1">
      <alignment horizontal="center" vertical="center"/>
    </xf>
    <xf numFmtId="3" fontId="10" fillId="0" borderId="1" xfId="3" applyNumberFormat="1" applyFont="1" applyBorder="1" applyAlignment="1">
      <alignment horizontal="center" vertical="center" wrapText="1"/>
    </xf>
    <xf numFmtId="3" fontId="10" fillId="0" borderId="7" xfId="3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8" xfId="3" applyFont="1" applyFill="1" applyBorder="1" applyAlignment="1">
      <alignment horizontal="center" vertical="center" wrapText="1"/>
    </xf>
    <xf numFmtId="165" fontId="9" fillId="0" borderId="4" xfId="3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9" fontId="16" fillId="0" borderId="1" xfId="1" applyFont="1" applyBorder="1" applyAlignment="1">
      <alignment horizontal="right" vertical="center" wrapText="1"/>
    </xf>
    <xf numFmtId="9" fontId="16" fillId="0" borderId="7" xfId="1" applyFont="1" applyBorder="1" applyAlignment="1">
      <alignment horizontal="right" vertical="center" wrapText="1"/>
    </xf>
    <xf numFmtId="9" fontId="16" fillId="0" borderId="49" xfId="1" applyFont="1" applyBorder="1" applyAlignment="1">
      <alignment horizontal="right" vertical="center" wrapText="1"/>
    </xf>
    <xf numFmtId="9" fontId="16" fillId="0" borderId="28" xfId="1" applyFont="1" applyBorder="1" applyAlignment="1">
      <alignment horizontal="right" vertical="center" wrapText="1"/>
    </xf>
    <xf numFmtId="0" fontId="7" fillId="0" borderId="0" xfId="3" applyFont="1" applyBorder="1" applyAlignment="1">
      <alignment horizontal="left" vertical="center" wrapText="1"/>
    </xf>
    <xf numFmtId="165" fontId="9" fillId="0" borderId="4" xfId="3" applyNumberFormat="1" applyFont="1" applyBorder="1" applyAlignment="1">
      <alignment horizontal="center" vertical="center" wrapText="1"/>
    </xf>
    <xf numFmtId="165" fontId="9" fillId="0" borderId="5" xfId="3" applyNumberFormat="1" applyFont="1" applyBorder="1" applyAlignment="1">
      <alignment horizontal="center" vertical="center" wrapText="1"/>
    </xf>
    <xf numFmtId="165" fontId="9" fillId="0" borderId="6" xfId="3" applyNumberFormat="1" applyFont="1" applyBorder="1" applyAlignment="1">
      <alignment horizontal="center" vertical="center" wrapText="1"/>
    </xf>
    <xf numFmtId="9" fontId="5" fillId="0" borderId="1" xfId="1" applyFont="1" applyBorder="1" applyAlignment="1">
      <alignment horizontal="center" vertical="center"/>
    </xf>
    <xf numFmtId="9" fontId="5" fillId="0" borderId="7" xfId="1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 wrapText="1"/>
    </xf>
    <xf numFmtId="9" fontId="10" fillId="0" borderId="7" xfId="1" applyFont="1" applyBorder="1" applyAlignment="1">
      <alignment horizontal="center" vertical="center" wrapText="1"/>
    </xf>
    <xf numFmtId="167" fontId="16" fillId="0" borderId="7" xfId="0" applyNumberFormat="1" applyFont="1" applyBorder="1" applyAlignment="1">
      <alignment horizontal="right" vertical="center" wrapText="1"/>
    </xf>
    <xf numFmtId="3" fontId="10" fillId="0" borderId="1" xfId="3" applyNumberFormat="1" applyFont="1" applyBorder="1" applyAlignment="1">
      <alignment horizontal="right" vertical="center" wrapText="1"/>
    </xf>
    <xf numFmtId="3" fontId="10" fillId="0" borderId="7" xfId="3" applyNumberFormat="1" applyFont="1" applyBorder="1" applyAlignment="1">
      <alignment horizontal="right" vertical="center" wrapText="1"/>
    </xf>
    <xf numFmtId="0" fontId="7" fillId="0" borderId="0" xfId="3" applyFont="1" applyBorder="1" applyAlignment="1">
      <alignment horizontal="justify" vertical="top" wrapText="1"/>
    </xf>
    <xf numFmtId="0" fontId="18" fillId="0" borderId="0" xfId="3" applyFont="1" applyFill="1" applyAlignment="1">
      <alignment horizontal="center" vertical="top" wrapText="1"/>
    </xf>
    <xf numFmtId="0" fontId="24" fillId="0" borderId="0" xfId="3" applyFont="1" applyFill="1" applyBorder="1" applyAlignment="1">
      <alignment horizontal="left" vertical="top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horizontal="center" vertical="center" wrapText="1"/>
    </xf>
    <xf numFmtId="0" fontId="6" fillId="0" borderId="11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6" fillId="0" borderId="12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8" xfId="3" applyFont="1" applyFill="1" applyBorder="1" applyAlignment="1">
      <alignment horizontal="center" vertical="center" wrapText="1"/>
    </xf>
    <xf numFmtId="0" fontId="6" fillId="0" borderId="21" xfId="3" applyFont="1" applyFill="1" applyBorder="1" applyAlignment="1">
      <alignment horizontal="center" vertical="center" wrapText="1"/>
    </xf>
    <xf numFmtId="165" fontId="6" fillId="0" borderId="4" xfId="3" applyNumberFormat="1" applyFont="1" applyBorder="1" applyAlignment="1">
      <alignment horizontal="center" vertical="center"/>
    </xf>
    <xf numFmtId="165" fontId="6" fillId="0" borderId="5" xfId="3" applyNumberFormat="1" applyFont="1" applyBorder="1" applyAlignment="1">
      <alignment horizontal="center" vertical="center"/>
    </xf>
    <xf numFmtId="165" fontId="6" fillId="0" borderId="6" xfId="3" applyNumberFormat="1" applyFont="1" applyBorder="1" applyAlignment="1">
      <alignment horizontal="center" vertical="center"/>
    </xf>
    <xf numFmtId="164" fontId="6" fillId="3" borderId="88" xfId="3" applyNumberFormat="1" applyFont="1" applyFill="1" applyBorder="1" applyAlignment="1">
      <alignment horizontal="center" vertical="center" wrapText="1"/>
    </xf>
    <xf numFmtId="164" fontId="6" fillId="3" borderId="89" xfId="3" applyNumberFormat="1" applyFont="1" applyFill="1" applyBorder="1" applyAlignment="1">
      <alignment horizontal="center" vertical="center" wrapText="1"/>
    </xf>
    <xf numFmtId="164" fontId="6" fillId="3" borderId="90" xfId="3" applyNumberFormat="1" applyFont="1" applyFill="1" applyBorder="1" applyAlignment="1">
      <alignment horizontal="center" vertical="center" wrapText="1"/>
    </xf>
    <xf numFmtId="164" fontId="6" fillId="3" borderId="91" xfId="3" applyNumberFormat="1" applyFont="1" applyFill="1" applyBorder="1" applyAlignment="1">
      <alignment horizontal="center" vertical="center" wrapText="1"/>
    </xf>
    <xf numFmtId="164" fontId="6" fillId="3" borderId="92" xfId="3" applyNumberFormat="1" applyFont="1" applyFill="1" applyBorder="1" applyAlignment="1">
      <alignment horizontal="center" vertical="center" wrapText="1"/>
    </xf>
    <xf numFmtId="164" fontId="6" fillId="3" borderId="93" xfId="3" applyNumberFormat="1" applyFont="1" applyFill="1" applyBorder="1" applyAlignment="1">
      <alignment horizontal="center" vertical="center" wrapText="1"/>
    </xf>
    <xf numFmtId="164" fontId="6" fillId="5" borderId="92" xfId="3" applyNumberFormat="1" applyFont="1" applyFill="1" applyBorder="1" applyAlignment="1">
      <alignment horizontal="center" vertical="center" wrapText="1"/>
    </xf>
    <xf numFmtId="164" fontId="6" fillId="3" borderId="94" xfId="3" applyNumberFormat="1" applyFont="1" applyFill="1" applyBorder="1" applyAlignment="1">
      <alignment horizontal="center" vertical="center" wrapText="1"/>
    </xf>
    <xf numFmtId="164" fontId="6" fillId="3" borderId="95" xfId="3" applyNumberFormat="1" applyFont="1" applyFill="1" applyBorder="1" applyAlignment="1">
      <alignment horizontal="center" vertical="center" wrapText="1"/>
    </xf>
    <xf numFmtId="164" fontId="6" fillId="3" borderId="96" xfId="3" applyNumberFormat="1" applyFont="1" applyFill="1" applyBorder="1" applyAlignment="1">
      <alignment horizontal="center" vertical="center" wrapText="1"/>
    </xf>
    <xf numFmtId="0" fontId="0" fillId="5" borderId="42" xfId="0" applyFill="1" applyBorder="1" applyAlignment="1">
      <alignment vertical="center"/>
    </xf>
    <xf numFmtId="0" fontId="0" fillId="5" borderId="97" xfId="0" applyFill="1" applyBorder="1" applyAlignment="1">
      <alignment vertical="center"/>
    </xf>
    <xf numFmtId="164" fontId="6" fillId="3" borderId="98" xfId="3" applyNumberFormat="1" applyFont="1" applyFill="1" applyBorder="1" applyAlignment="1">
      <alignment horizontal="center" vertical="center" wrapText="1"/>
    </xf>
    <xf numFmtId="164" fontId="6" fillId="3" borderId="99" xfId="3" applyNumberFormat="1" applyFont="1" applyFill="1" applyBorder="1" applyAlignment="1">
      <alignment horizontal="center" vertical="center" wrapText="1"/>
    </xf>
    <xf numFmtId="164" fontId="6" fillId="3" borderId="100" xfId="3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00" xfId="0" applyBorder="1" applyAlignment="1">
      <alignment vertical="center"/>
    </xf>
    <xf numFmtId="164" fontId="6" fillId="3" borderId="101" xfId="3" applyNumberFormat="1" applyFont="1" applyFill="1" applyBorder="1" applyAlignment="1">
      <alignment horizontal="center" vertical="center" wrapText="1"/>
    </xf>
    <xf numFmtId="164" fontId="6" fillId="3" borderId="102" xfId="3" applyNumberFormat="1" applyFont="1" applyFill="1" applyBorder="1" applyAlignment="1">
      <alignment horizontal="center" vertical="center" wrapText="1"/>
    </xf>
    <xf numFmtId="164" fontId="6" fillId="3" borderId="69" xfId="3" applyNumberFormat="1" applyFont="1" applyFill="1" applyBorder="1" applyAlignment="1">
      <alignment horizontal="center" vertical="center" wrapText="1"/>
    </xf>
    <xf numFmtId="164" fontId="6" fillId="3" borderId="103" xfId="3" applyNumberFormat="1" applyFont="1" applyFill="1" applyBorder="1" applyAlignment="1">
      <alignment horizontal="center" vertical="center" wrapText="1"/>
    </xf>
    <xf numFmtId="164" fontId="6" fillId="5" borderId="69" xfId="3" applyNumberFormat="1" applyFont="1" applyFill="1" applyBorder="1" applyAlignment="1">
      <alignment horizontal="center" vertical="center" wrapText="1"/>
    </xf>
    <xf numFmtId="167" fontId="2" fillId="2" borderId="104" xfId="2" applyNumberFormat="1" applyFont="1" applyBorder="1" applyAlignment="1">
      <alignment horizontal="right" vertical="center" wrapText="1"/>
    </xf>
    <xf numFmtId="168" fontId="6" fillId="5" borderId="43" xfId="1" applyNumberFormat="1" applyFont="1" applyFill="1" applyBorder="1" applyAlignment="1">
      <alignment horizontal="center" vertical="center" wrapText="1"/>
    </xf>
    <xf numFmtId="168" fontId="6" fillId="0" borderId="37" xfId="1" applyNumberFormat="1" applyFont="1" applyFill="1" applyBorder="1" applyAlignment="1">
      <alignment horizontal="center" vertical="center" wrapText="1"/>
    </xf>
    <xf numFmtId="168" fontId="6" fillId="0" borderId="57" xfId="1" applyNumberFormat="1" applyFont="1" applyFill="1" applyBorder="1" applyAlignment="1">
      <alignment horizontal="center" vertical="center" wrapText="1"/>
    </xf>
    <xf numFmtId="168" fontId="6" fillId="0" borderId="43" xfId="1" applyNumberFormat="1" applyFont="1" applyFill="1" applyBorder="1" applyAlignment="1">
      <alignment horizontal="center" vertical="center" wrapText="1"/>
    </xf>
    <xf numFmtId="168" fontId="6" fillId="0" borderId="41" xfId="1" applyNumberFormat="1" applyFont="1" applyFill="1" applyBorder="1" applyAlignment="1">
      <alignment horizontal="center" vertical="center" wrapText="1"/>
    </xf>
    <xf numFmtId="168" fontId="6" fillId="0" borderId="80" xfId="1" applyNumberFormat="1" applyFont="1" applyFill="1" applyBorder="1" applyAlignment="1">
      <alignment horizontal="center" vertical="center" wrapText="1"/>
    </xf>
    <xf numFmtId="168" fontId="6" fillId="5" borderId="35" xfId="1" applyNumberFormat="1" applyFont="1" applyFill="1" applyBorder="1" applyAlignment="1">
      <alignment horizontal="center" vertical="center" wrapText="1"/>
    </xf>
    <xf numFmtId="168" fontId="6" fillId="5" borderId="54" xfId="1" applyNumberFormat="1" applyFont="1" applyFill="1" applyBorder="1" applyAlignment="1">
      <alignment horizontal="center" vertical="center" wrapText="1"/>
    </xf>
    <xf numFmtId="168" fontId="6" fillId="0" borderId="35" xfId="1" applyNumberFormat="1" applyFont="1" applyFill="1" applyBorder="1" applyAlignment="1">
      <alignment horizontal="center" vertical="center" wrapText="1"/>
    </xf>
    <xf numFmtId="168" fontId="6" fillId="0" borderId="54" xfId="1" applyNumberFormat="1" applyFont="1" applyFill="1" applyBorder="1" applyAlignment="1">
      <alignment horizontal="center" vertical="center" wrapText="1"/>
    </xf>
    <xf numFmtId="168" fontId="6" fillId="5" borderId="37" xfId="1" applyNumberFormat="1" applyFont="1" applyFill="1" applyBorder="1" applyAlignment="1">
      <alignment horizontal="center" vertical="center" wrapText="1"/>
    </xf>
    <xf numFmtId="168" fontId="6" fillId="5" borderId="57" xfId="1" applyNumberFormat="1" applyFont="1" applyFill="1" applyBorder="1" applyAlignment="1">
      <alignment horizontal="center" vertical="center" wrapText="1"/>
    </xf>
    <xf numFmtId="168" fontId="6" fillId="0" borderId="53" xfId="1" applyNumberFormat="1" applyFont="1" applyFill="1" applyBorder="1" applyAlignment="1">
      <alignment horizontal="center" vertical="center" wrapText="1"/>
    </xf>
    <xf numFmtId="168" fontId="6" fillId="0" borderId="105" xfId="1" applyNumberFormat="1" applyFont="1" applyFill="1" applyBorder="1" applyAlignment="1">
      <alignment horizontal="center" vertical="center" wrapText="1"/>
    </xf>
    <xf numFmtId="9" fontId="2" fillId="2" borderId="104" xfId="1" applyFont="1" applyFill="1" applyBorder="1" applyAlignment="1">
      <alignment horizontal="right" vertical="center" wrapText="1"/>
    </xf>
    <xf numFmtId="167" fontId="2" fillId="2" borderId="27" xfId="2" applyNumberFormat="1" applyFont="1" applyBorder="1" applyAlignment="1">
      <alignment horizontal="right" vertical="center" wrapText="1"/>
    </xf>
    <xf numFmtId="167" fontId="2" fillId="2" borderId="106" xfId="2" applyNumberFormat="1" applyFont="1" applyBorder="1" applyAlignment="1">
      <alignment horizontal="right" vertical="center" wrapText="1"/>
    </xf>
    <xf numFmtId="167" fontId="2" fillId="2" borderId="107" xfId="2" applyNumberFormat="1" applyFont="1" applyBorder="1" applyAlignment="1">
      <alignment horizontal="right" vertical="center" wrapText="1"/>
    </xf>
    <xf numFmtId="167" fontId="2" fillId="2" borderId="50" xfId="2" applyNumberFormat="1" applyFont="1" applyBorder="1" applyAlignment="1">
      <alignment horizontal="right" vertical="center" wrapText="1"/>
    </xf>
    <xf numFmtId="0" fontId="0" fillId="0" borderId="108" xfId="0" applyBorder="1" applyAlignment="1">
      <alignment vertical="center"/>
    </xf>
    <xf numFmtId="167" fontId="2" fillId="2" borderId="11" xfId="2" applyNumberFormat="1" applyFont="1" applyBorder="1" applyAlignment="1">
      <alignment horizontal="right" vertical="center" wrapText="1"/>
    </xf>
    <xf numFmtId="167" fontId="2" fillId="2" borderId="49" xfId="2" applyNumberFormat="1" applyFont="1" applyBorder="1" applyAlignment="1">
      <alignment horizontal="right" vertical="center" wrapText="1"/>
    </xf>
    <xf numFmtId="0" fontId="0" fillId="0" borderId="109" xfId="0" applyBorder="1"/>
    <xf numFmtId="0" fontId="0" fillId="0" borderId="17" xfId="0" applyBorder="1"/>
    <xf numFmtId="0" fontId="0" fillId="0" borderId="110" xfId="0" applyBorder="1"/>
    <xf numFmtId="0" fontId="0" fillId="0" borderId="19" xfId="0" applyBorder="1"/>
    <xf numFmtId="0" fontId="0" fillId="0" borderId="111" xfId="0" applyBorder="1"/>
    <xf numFmtId="0" fontId="16" fillId="0" borderId="38" xfId="0" applyFont="1" applyFill="1" applyBorder="1" applyAlignment="1">
      <alignment vertical="center" wrapText="1"/>
    </xf>
    <xf numFmtId="0" fontId="16" fillId="0" borderId="46" xfId="0" applyFont="1" applyFill="1" applyBorder="1" applyAlignment="1">
      <alignment vertical="center" wrapText="1"/>
    </xf>
    <xf numFmtId="0" fontId="16" fillId="0" borderId="112" xfId="0" applyFont="1" applyBorder="1" applyAlignment="1">
      <alignment vertical="center" wrapText="1"/>
    </xf>
    <xf numFmtId="0" fontId="16" fillId="0" borderId="36" xfId="0" applyFont="1" applyFill="1" applyBorder="1" applyAlignment="1">
      <alignment vertical="center" wrapText="1"/>
    </xf>
    <xf numFmtId="0" fontId="16" fillId="0" borderId="66" xfId="0" applyFont="1" applyFill="1" applyBorder="1" applyAlignment="1">
      <alignment vertical="center" wrapText="1"/>
    </xf>
    <xf numFmtId="0" fontId="0" fillId="0" borderId="16" xfId="0" applyBorder="1"/>
    <xf numFmtId="0" fontId="0" fillId="0" borderId="18" xfId="0" applyBorder="1"/>
    <xf numFmtId="0" fontId="0" fillId="0" borderId="113" xfId="0" applyBorder="1"/>
    <xf numFmtId="0" fontId="0" fillId="0" borderId="22" xfId="0" applyBorder="1"/>
    <xf numFmtId="0" fontId="0" fillId="0" borderId="23" xfId="0" applyBorder="1"/>
    <xf numFmtId="0" fontId="0" fillId="0" borderId="114" xfId="0" applyBorder="1"/>
    <xf numFmtId="9" fontId="0" fillId="0" borderId="19" xfId="1" applyFont="1" applyBorder="1"/>
    <xf numFmtId="9" fontId="0" fillId="0" borderId="111" xfId="1" applyFont="1" applyBorder="1"/>
    <xf numFmtId="9" fontId="0" fillId="0" borderId="17" xfId="1" applyFont="1" applyBorder="1"/>
    <xf numFmtId="9" fontId="0" fillId="0" borderId="110" xfId="1" applyFont="1" applyBorder="1"/>
    <xf numFmtId="9" fontId="0" fillId="0" borderId="16" xfId="1" applyFont="1" applyBorder="1"/>
    <xf numFmtId="9" fontId="0" fillId="0" borderId="18" xfId="1" applyFont="1" applyBorder="1"/>
    <xf numFmtId="9" fontId="0" fillId="0" borderId="22" xfId="1" applyFont="1" applyBorder="1"/>
    <xf numFmtId="9" fontId="0" fillId="0" borderId="23" xfId="1" applyFont="1" applyBorder="1"/>
    <xf numFmtId="9" fontId="0" fillId="0" borderId="114" xfId="1" applyFont="1" applyBorder="1"/>
    <xf numFmtId="0" fontId="0" fillId="0" borderId="9" xfId="0" applyBorder="1"/>
    <xf numFmtId="0" fontId="0" fillId="0" borderId="116" xfId="0" applyBorder="1"/>
    <xf numFmtId="0" fontId="0" fillId="0" borderId="115" xfId="0" applyBorder="1"/>
    <xf numFmtId="0" fontId="0" fillId="0" borderId="117" xfId="0" applyBorder="1"/>
  </cellXfs>
  <cellStyles count="5">
    <cellStyle name="20% - Accent6" xfId="2" builtinId="50"/>
    <cellStyle name="Normal" xfId="0" builtinId="0"/>
    <cellStyle name="Normal 2" xfId="3"/>
    <cellStyle name="Percent" xfId="1" builtinId="5"/>
    <cellStyle name="Percent 2" xfId="4"/>
  </cellStyles>
  <dxfs count="780"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ont>
        <b/>
        <i val="0"/>
        <color rgb="FF0000FF"/>
      </font>
      <fill>
        <patternFill>
          <bgColor theme="0" tint="-0.14996795556505021"/>
        </patternFill>
      </fill>
    </dxf>
    <dxf>
      <font>
        <b/>
        <i val="0"/>
        <color rgb="FF0000FF"/>
      </font>
      <fill>
        <patternFill>
          <bgColor theme="0" tint="-0.14996795556505021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ont>
        <b/>
        <i val="0"/>
        <color rgb="FF0000FF"/>
      </font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ont>
        <b/>
        <i val="0"/>
        <color rgb="FF0000FF"/>
      </font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ont>
        <b/>
        <i val="0"/>
        <color rgb="FF0000FF"/>
      </font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ont>
        <b/>
        <i val="0"/>
        <color rgb="FF0000FF"/>
      </font>
      <fill>
        <patternFill>
          <bgColor theme="0" tint="-0.14996795556505021"/>
        </patternFill>
      </fill>
    </dxf>
    <dxf>
      <font>
        <b/>
        <i val="0"/>
        <color rgb="FF0000FF"/>
      </font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ont>
        <b/>
        <i val="0"/>
        <color rgb="FF0000FF"/>
      </font>
      <fill>
        <patternFill>
          <bgColor theme="0" tint="-0.14996795556505021"/>
        </patternFill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ont>
        <b/>
        <i val="0"/>
        <color rgb="FF0000FF"/>
      </font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ont>
        <b/>
        <i val="0"/>
        <color rgb="FF0000FF"/>
      </font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ont>
        <b/>
        <i val="0"/>
        <color rgb="FF0000FF"/>
      </font>
      <fill>
        <patternFill>
          <bgColor theme="0" tint="-0.14996795556505021"/>
        </patternFill>
      </fill>
    </dxf>
    <dxf>
      <font>
        <b/>
        <i val="0"/>
        <color rgb="FF0000FF"/>
      </font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ont>
        <b/>
        <i val="0"/>
        <color rgb="FF0000FF"/>
      </font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ont>
        <b/>
        <i val="0"/>
        <color rgb="FF0000FF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67"/>
  <sheetViews>
    <sheetView topLeftCell="C1" zoomScale="73" zoomScaleNormal="73" workbookViewId="0">
      <pane xSplit="4" ySplit="4" topLeftCell="G5" activePane="bottomRight" state="frozen"/>
      <selection activeCell="C1" sqref="C1"/>
      <selection pane="topRight" activeCell="G1" sqref="G1"/>
      <selection pane="bottomLeft" activeCell="C9" sqref="C9"/>
      <selection pane="bottomRight" activeCell="AB136" sqref="AB136:AB144"/>
    </sheetView>
  </sheetViews>
  <sheetFormatPr defaultRowHeight="15" x14ac:dyDescent="0.25"/>
  <cols>
    <col min="1" max="2" width="4.28515625" style="1" hidden="1" customWidth="1"/>
    <col min="3" max="3" width="6.5703125" style="1" customWidth="1"/>
    <col min="4" max="4" width="43.85546875" style="1" customWidth="1"/>
    <col min="5" max="5" width="12.140625" style="1" bestFit="1" customWidth="1"/>
    <col min="6" max="6" width="46.42578125" style="1" customWidth="1"/>
    <col min="7" max="9" width="9.7109375" style="1" bestFit="1" customWidth="1"/>
    <col min="10" max="11" width="8.42578125" style="1" bestFit="1" customWidth="1"/>
    <col min="12" max="12" width="9.7109375" style="1" bestFit="1" customWidth="1"/>
    <col min="13" max="14" width="8.42578125" style="1" bestFit="1" customWidth="1"/>
    <col min="15" max="16" width="9.7109375" style="1" bestFit="1" customWidth="1"/>
    <col min="17" max="17" width="13.140625" style="1" customWidth="1"/>
    <col min="18" max="18" width="8.42578125" style="1" bestFit="1" customWidth="1"/>
    <col min="19" max="19" width="9.85546875" style="1" customWidth="1"/>
    <col min="20" max="22" width="9.7109375" style="1" bestFit="1" customWidth="1"/>
    <col min="23" max="26" width="9.7109375" style="1" customWidth="1"/>
    <col min="27" max="27" width="10.28515625" style="18" bestFit="1" customWidth="1"/>
    <col min="28" max="28" width="22.42578125" style="2" bestFit="1" customWidth="1"/>
    <col min="29" max="29" width="5.7109375" style="1" customWidth="1"/>
    <col min="30" max="30" width="5" style="178" customWidth="1"/>
    <col min="31" max="31" width="5.28515625" style="1" customWidth="1"/>
    <col min="32" max="32" width="9.140625" style="1"/>
    <col min="33" max="33" width="42.5703125" style="1" customWidth="1"/>
    <col min="34" max="34" width="9.140625" style="1"/>
    <col min="35" max="35" width="47.140625" style="1" customWidth="1"/>
    <col min="36" max="55" width="9.140625" style="1"/>
    <col min="56" max="56" width="9.140625" style="182"/>
    <col min="57" max="57" width="14.85546875" style="182" bestFit="1" customWidth="1"/>
    <col min="58" max="16384" width="9.140625" style="1"/>
  </cols>
  <sheetData>
    <row r="1" spans="1:57" ht="73.5" customHeight="1" x14ac:dyDescent="0.25">
      <c r="C1" s="204" t="s">
        <v>0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F1" s="204" t="s">
        <v>209</v>
      </c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</row>
    <row r="2" spans="1:57" ht="15.75" x14ac:dyDescent="0.25"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</row>
    <row r="3" spans="1:57" x14ac:dyDescent="0.25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  <c r="AB3" s="6"/>
    </row>
    <row r="4" spans="1:57" ht="48" customHeight="1" x14ac:dyDescent="0.25">
      <c r="C4" s="206" t="s">
        <v>1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F4" s="228" t="s">
        <v>210</v>
      </c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</row>
    <row r="5" spans="1:57" ht="15.75" thickBot="1" x14ac:dyDescent="0.3"/>
    <row r="6" spans="1:57" ht="21" thickBot="1" x14ac:dyDescent="0.3">
      <c r="F6" s="207" t="s">
        <v>139</v>
      </c>
      <c r="G6" s="209" t="s">
        <v>140</v>
      </c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10"/>
      <c r="AB6" s="211" t="s">
        <v>141</v>
      </c>
      <c r="AI6" s="207" t="s">
        <v>139</v>
      </c>
      <c r="AJ6" s="209" t="s">
        <v>213</v>
      </c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10"/>
      <c r="BE6" s="234" t="s">
        <v>141</v>
      </c>
    </row>
    <row r="7" spans="1:57" ht="48" thickBot="1" x14ac:dyDescent="0.3">
      <c r="F7" s="208"/>
      <c r="G7" s="8" t="s">
        <v>25</v>
      </c>
      <c r="H7" s="19" t="s">
        <v>9</v>
      </c>
      <c r="I7" s="8" t="s">
        <v>10</v>
      </c>
      <c r="J7" s="8" t="s">
        <v>11</v>
      </c>
      <c r="K7" s="8" t="s">
        <v>12</v>
      </c>
      <c r="L7" s="8" t="s">
        <v>26</v>
      </c>
      <c r="M7" s="8" t="s">
        <v>13</v>
      </c>
      <c r="N7" s="8" t="s">
        <v>14</v>
      </c>
      <c r="O7" s="8" t="s">
        <v>15</v>
      </c>
      <c r="P7" s="8" t="s">
        <v>16</v>
      </c>
      <c r="Q7" s="8" t="s">
        <v>27</v>
      </c>
      <c r="R7" s="8" t="s">
        <v>17</v>
      </c>
      <c r="S7" s="8" t="s">
        <v>28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9" t="s">
        <v>207</v>
      </c>
      <c r="AB7" s="212"/>
      <c r="AI7" s="208"/>
      <c r="AJ7" s="8" t="s">
        <v>25</v>
      </c>
      <c r="AK7" s="19" t="s">
        <v>9</v>
      </c>
      <c r="AL7" s="8" t="s">
        <v>10</v>
      </c>
      <c r="AM7" s="8" t="s">
        <v>11</v>
      </c>
      <c r="AN7" s="8" t="s">
        <v>12</v>
      </c>
      <c r="AO7" s="8" t="s">
        <v>26</v>
      </c>
      <c r="AP7" s="8" t="s">
        <v>13</v>
      </c>
      <c r="AQ7" s="8" t="s">
        <v>14</v>
      </c>
      <c r="AR7" s="8" t="s">
        <v>15</v>
      </c>
      <c r="AS7" s="8" t="s">
        <v>16</v>
      </c>
      <c r="AT7" s="8" t="s">
        <v>27</v>
      </c>
      <c r="AU7" s="8" t="s">
        <v>17</v>
      </c>
      <c r="AV7" s="8" t="s">
        <v>28</v>
      </c>
      <c r="AW7" s="8" t="s">
        <v>18</v>
      </c>
      <c r="AX7" s="8" t="s">
        <v>19</v>
      </c>
      <c r="AY7" s="8" t="s">
        <v>20</v>
      </c>
      <c r="AZ7" s="8" t="s">
        <v>21</v>
      </c>
      <c r="BA7" s="8" t="s">
        <v>22</v>
      </c>
      <c r="BB7" s="8" t="s">
        <v>23</v>
      </c>
      <c r="BC7" s="8" t="s">
        <v>24</v>
      </c>
      <c r="BD7" s="183" t="s">
        <v>207</v>
      </c>
      <c r="BE7" s="235"/>
    </row>
    <row r="8" spans="1:57" ht="18.75" thickBot="1" x14ac:dyDescent="0.3">
      <c r="A8" s="1">
        <v>1</v>
      </c>
      <c r="F8" s="20" t="s">
        <v>29</v>
      </c>
      <c r="G8" s="21">
        <f t="shared" ref="G8" si="0">SUM(G9:G25)</f>
        <v>4409</v>
      </c>
      <c r="H8" s="21">
        <f t="shared" ref="H8" si="1">SUM(H9:H25)</f>
        <v>39191.900300000001</v>
      </c>
      <c r="I8" s="21">
        <f t="shared" ref="I8:AA8" si="2">SUM(I9:I25)</f>
        <v>20908.5</v>
      </c>
      <c r="J8" s="21">
        <f t="shared" si="2"/>
        <v>22773.083400000003</v>
      </c>
      <c r="K8" s="21">
        <f t="shared" si="2"/>
        <v>64325</v>
      </c>
      <c r="L8" s="21">
        <f t="shared" ref="L8" si="3">SUM(L9:L25)</f>
        <v>17420.500100000001</v>
      </c>
      <c r="M8" s="21">
        <f t="shared" si="2"/>
        <v>16714.000100000001</v>
      </c>
      <c r="N8" s="21">
        <f t="shared" si="2"/>
        <v>27088.399799999999</v>
      </c>
      <c r="O8" s="21">
        <f t="shared" si="2"/>
        <v>85431.623500000002</v>
      </c>
      <c r="P8" s="21">
        <f t="shared" si="2"/>
        <v>52902.342499999999</v>
      </c>
      <c r="Q8" s="21">
        <f t="shared" ref="Q8" si="4">SUM(Q9:Q25)</f>
        <v>36641.599999999999</v>
      </c>
      <c r="R8" s="21">
        <f t="shared" si="2"/>
        <v>15388.000099999999</v>
      </c>
      <c r="S8" s="21">
        <f t="shared" ref="S8" si="5">SUM(S9:S25)</f>
        <v>42201.6247</v>
      </c>
      <c r="T8" s="21">
        <f t="shared" si="2"/>
        <v>42885.9997</v>
      </c>
      <c r="U8" s="21">
        <f t="shared" si="2"/>
        <v>38441.500099999997</v>
      </c>
      <c r="V8" s="21">
        <f t="shared" si="2"/>
        <v>37207.199999999997</v>
      </c>
      <c r="W8" s="21">
        <f t="shared" si="2"/>
        <v>7067.9997000000003</v>
      </c>
      <c r="X8" s="21">
        <f t="shared" si="2"/>
        <v>240</v>
      </c>
      <c r="Y8" s="21">
        <f t="shared" si="2"/>
        <v>60</v>
      </c>
      <c r="Z8" s="21">
        <f t="shared" si="2"/>
        <v>525</v>
      </c>
      <c r="AA8" s="21">
        <f t="shared" si="2"/>
        <v>564755.27429999993</v>
      </c>
      <c r="AB8" s="176"/>
      <c r="AI8" s="20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5"/>
    </row>
    <row r="9" spans="1:57" ht="15.75" x14ac:dyDescent="0.25">
      <c r="A9" s="1">
        <v>2</v>
      </c>
      <c r="F9" s="22" t="s">
        <v>25</v>
      </c>
      <c r="G9" s="23">
        <v>4193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23</v>
      </c>
      <c r="Q9" s="23">
        <v>0</v>
      </c>
      <c r="R9" s="23">
        <v>0</v>
      </c>
      <c r="S9" s="23">
        <v>0</v>
      </c>
      <c r="T9" s="23">
        <v>68</v>
      </c>
      <c r="U9" s="23">
        <v>0</v>
      </c>
      <c r="V9" s="23">
        <v>0</v>
      </c>
      <c r="W9" s="158">
        <v>0</v>
      </c>
      <c r="X9" s="23">
        <v>90</v>
      </c>
      <c r="Y9" s="23">
        <v>0</v>
      </c>
      <c r="Z9" s="23">
        <v>0</v>
      </c>
      <c r="AA9" s="35">
        <f>SUM(G9:Z9)-W9</f>
        <v>4374</v>
      </c>
      <c r="AB9" s="145">
        <f>G9/AA9</f>
        <v>0.9586191129401006</v>
      </c>
      <c r="AI9" s="22" t="s">
        <v>25</v>
      </c>
      <c r="AJ9" s="179">
        <f>G9/$AA9</f>
        <v>0.9586191129401006</v>
      </c>
      <c r="AK9" s="179">
        <f t="shared" ref="AK9:BC9" si="6">H9/$AA9</f>
        <v>0</v>
      </c>
      <c r="AL9" s="179">
        <f t="shared" si="6"/>
        <v>0</v>
      </c>
      <c r="AM9" s="179">
        <f t="shared" si="6"/>
        <v>0</v>
      </c>
      <c r="AN9" s="179">
        <f t="shared" si="6"/>
        <v>0</v>
      </c>
      <c r="AO9" s="179">
        <f t="shared" si="6"/>
        <v>0</v>
      </c>
      <c r="AP9" s="179">
        <f t="shared" si="6"/>
        <v>0</v>
      </c>
      <c r="AQ9" s="179">
        <f t="shared" si="6"/>
        <v>0</v>
      </c>
      <c r="AR9" s="179">
        <f t="shared" si="6"/>
        <v>0</v>
      </c>
      <c r="AS9" s="179">
        <f t="shared" si="6"/>
        <v>5.2583447645176036E-3</v>
      </c>
      <c r="AT9" s="179">
        <f t="shared" si="6"/>
        <v>0</v>
      </c>
      <c r="AU9" s="179">
        <f t="shared" si="6"/>
        <v>0</v>
      </c>
      <c r="AV9" s="179">
        <f t="shared" si="6"/>
        <v>0</v>
      </c>
      <c r="AW9" s="179">
        <f t="shared" si="6"/>
        <v>1.5546410608139003E-2</v>
      </c>
      <c r="AX9" s="179">
        <f t="shared" si="6"/>
        <v>0</v>
      </c>
      <c r="AY9" s="179">
        <f t="shared" si="6"/>
        <v>0</v>
      </c>
      <c r="AZ9" s="179">
        <f t="shared" si="6"/>
        <v>0</v>
      </c>
      <c r="BA9" s="179">
        <f t="shared" si="6"/>
        <v>2.0576131687242798E-2</v>
      </c>
      <c r="BB9" s="179">
        <f t="shared" si="6"/>
        <v>0</v>
      </c>
      <c r="BC9" s="179">
        <f t="shared" si="6"/>
        <v>0</v>
      </c>
      <c r="BD9" s="180">
        <f>SUM(AJ9:BC9)-AZ9</f>
        <v>1</v>
      </c>
      <c r="BE9" s="186">
        <f>AJ9/BD9</f>
        <v>0.9586191129401006</v>
      </c>
    </row>
    <row r="10" spans="1:57" ht="15.75" x14ac:dyDescent="0.25">
      <c r="A10" s="1">
        <v>3</v>
      </c>
      <c r="F10" s="22" t="s">
        <v>9</v>
      </c>
      <c r="G10" s="23">
        <v>0</v>
      </c>
      <c r="H10" s="23">
        <v>34698.900300000001</v>
      </c>
      <c r="I10" s="23">
        <v>1787</v>
      </c>
      <c r="J10" s="23">
        <v>0</v>
      </c>
      <c r="K10" s="23">
        <v>150</v>
      </c>
      <c r="L10" s="23">
        <v>402</v>
      </c>
      <c r="M10" s="23">
        <v>0</v>
      </c>
      <c r="N10" s="23">
        <v>737.99999999999989</v>
      </c>
      <c r="O10" s="23">
        <v>589.5</v>
      </c>
      <c r="P10" s="23">
        <v>2604</v>
      </c>
      <c r="Q10" s="23">
        <v>0</v>
      </c>
      <c r="R10" s="23">
        <v>90</v>
      </c>
      <c r="S10" s="23">
        <v>239.99989999999997</v>
      </c>
      <c r="T10" s="23">
        <v>135</v>
      </c>
      <c r="U10" s="23">
        <v>6130.9999999999991</v>
      </c>
      <c r="V10" s="23">
        <v>0</v>
      </c>
      <c r="W10" s="158">
        <v>15</v>
      </c>
      <c r="X10" s="23">
        <v>0</v>
      </c>
      <c r="Y10" s="23">
        <v>0</v>
      </c>
      <c r="Z10" s="23">
        <v>0</v>
      </c>
      <c r="AA10" s="35">
        <f t="shared" ref="AA10:AA25" si="7">SUM(G10:Z10)-W10</f>
        <v>47565.400200000004</v>
      </c>
      <c r="AB10" s="145">
        <f>H10/AA10</f>
        <v>0.72949875653521778</v>
      </c>
      <c r="AI10" s="22" t="s">
        <v>9</v>
      </c>
      <c r="AJ10" s="179">
        <f t="shared" ref="AJ10:AJ25" si="8">G10/$AA10</f>
        <v>0</v>
      </c>
      <c r="AK10" s="179">
        <f t="shared" ref="AK10:AK25" si="9">H10/$AA10</f>
        <v>0.72949875653521778</v>
      </c>
      <c r="AL10" s="179">
        <f t="shared" ref="AL10:AL25" si="10">I10/$AA10</f>
        <v>3.7569325444254328E-2</v>
      </c>
      <c r="AM10" s="179">
        <f t="shared" ref="AM10:AM25" si="11">J10/$AA10</f>
        <v>0</v>
      </c>
      <c r="AN10" s="179">
        <f t="shared" ref="AN10:AN25" si="12">K10/$AA10</f>
        <v>3.1535527793162556E-3</v>
      </c>
      <c r="AO10" s="179">
        <f t="shared" ref="AO10:AO25" si="13">L10/$AA10</f>
        <v>8.4515214485675651E-3</v>
      </c>
      <c r="AP10" s="179">
        <f t="shared" ref="AP10:AP25" si="14">M10/$AA10</f>
        <v>0</v>
      </c>
      <c r="AQ10" s="179">
        <f t="shared" ref="AQ10:AQ25" si="15">N10/$AA10</f>
        <v>1.5515479674235977E-2</v>
      </c>
      <c r="AR10" s="179">
        <f t="shared" ref="AR10:AR25" si="16">O10/$AA10</f>
        <v>1.2393462422712885E-2</v>
      </c>
      <c r="AS10" s="179">
        <f t="shared" ref="AS10:AS25" si="17">P10/$AA10</f>
        <v>5.4745676248930203E-2</v>
      </c>
      <c r="AT10" s="179">
        <f t="shared" ref="AT10:AT25" si="18">Q10/$AA10</f>
        <v>0</v>
      </c>
      <c r="AU10" s="179">
        <f t="shared" ref="AU10:AU25" si="19">R10/$AA10</f>
        <v>1.8921316675897535E-3</v>
      </c>
      <c r="AV10" s="179">
        <f t="shared" ref="AV10:AV25" si="20">S10/$AA10</f>
        <v>5.0456823445374889E-3</v>
      </c>
      <c r="AW10" s="179">
        <f t="shared" ref="AW10:AW25" si="21">T10/$AA10</f>
        <v>2.8381975013846302E-3</v>
      </c>
      <c r="AX10" s="179">
        <f t="shared" ref="AX10:AX25" si="22">U10/$AA10</f>
        <v>0.12889621393325307</v>
      </c>
      <c r="AY10" s="179">
        <f t="shared" ref="AY10:AY25" si="23">V10/$AA10</f>
        <v>0</v>
      </c>
      <c r="AZ10" s="179">
        <f t="shared" ref="AZ10:AZ25" si="24">W10/$AA10</f>
        <v>3.153552779316256E-4</v>
      </c>
      <c r="BA10" s="179">
        <f t="shared" ref="BA10:BA25" si="25">X10/$AA10</f>
        <v>0</v>
      </c>
      <c r="BB10" s="179">
        <f t="shared" ref="BB10:BB25" si="26">Y10/$AA10</f>
        <v>0</v>
      </c>
      <c r="BC10" s="179">
        <f t="shared" ref="BC10:BC25" si="27">Z10/$AA10</f>
        <v>0</v>
      </c>
      <c r="BD10" s="180">
        <f t="shared" ref="BD10:BD25" si="28">SUM(AJ10:BC10)-AZ10</f>
        <v>0.99999999999999978</v>
      </c>
      <c r="BE10" s="186">
        <f>AK10/BD10</f>
        <v>0.7294987565352179</v>
      </c>
    </row>
    <row r="11" spans="1:57" ht="15.75" x14ac:dyDescent="0.25">
      <c r="A11" s="1">
        <v>4</v>
      </c>
      <c r="F11" s="22" t="s">
        <v>10</v>
      </c>
      <c r="G11" s="23">
        <v>0</v>
      </c>
      <c r="H11" s="23">
        <v>0</v>
      </c>
      <c r="I11" s="23">
        <v>17227</v>
      </c>
      <c r="J11" s="23">
        <v>45</v>
      </c>
      <c r="K11" s="23">
        <v>0</v>
      </c>
      <c r="L11" s="23">
        <v>315</v>
      </c>
      <c r="M11" s="23">
        <v>45</v>
      </c>
      <c r="N11" s="23">
        <v>140</v>
      </c>
      <c r="O11" s="23">
        <v>2739</v>
      </c>
      <c r="P11" s="23">
        <v>240</v>
      </c>
      <c r="Q11" s="23">
        <v>0</v>
      </c>
      <c r="R11" s="23">
        <v>0</v>
      </c>
      <c r="S11" s="23">
        <v>615</v>
      </c>
      <c r="T11" s="23">
        <v>465</v>
      </c>
      <c r="U11" s="23">
        <v>75</v>
      </c>
      <c r="V11" s="23">
        <v>330</v>
      </c>
      <c r="W11" s="158">
        <v>213</v>
      </c>
      <c r="X11" s="23">
        <v>0</v>
      </c>
      <c r="Y11" s="23">
        <v>0</v>
      </c>
      <c r="Z11" s="23">
        <v>0</v>
      </c>
      <c r="AA11" s="35">
        <f t="shared" si="7"/>
        <v>22236</v>
      </c>
      <c r="AB11" s="145">
        <f>I11/AA11</f>
        <v>0.77473466450800499</v>
      </c>
      <c r="AI11" s="22" t="s">
        <v>10</v>
      </c>
      <c r="AJ11" s="179">
        <f t="shared" si="8"/>
        <v>0</v>
      </c>
      <c r="AK11" s="179">
        <f t="shared" si="9"/>
        <v>0</v>
      </c>
      <c r="AL11" s="179">
        <f t="shared" si="10"/>
        <v>0.77473466450800499</v>
      </c>
      <c r="AM11" s="179">
        <f t="shared" si="11"/>
        <v>2.0237452779276847E-3</v>
      </c>
      <c r="AN11" s="179">
        <f t="shared" si="12"/>
        <v>0</v>
      </c>
      <c r="AO11" s="179">
        <f t="shared" si="13"/>
        <v>1.4166216945493793E-2</v>
      </c>
      <c r="AP11" s="179">
        <f t="shared" si="14"/>
        <v>2.0237452779276847E-3</v>
      </c>
      <c r="AQ11" s="179">
        <f t="shared" si="15"/>
        <v>6.2960964202194636E-3</v>
      </c>
      <c r="AR11" s="179">
        <f t="shared" si="16"/>
        <v>0.12317862924986508</v>
      </c>
      <c r="AS11" s="179">
        <f t="shared" si="17"/>
        <v>1.0793308148947653E-2</v>
      </c>
      <c r="AT11" s="179">
        <f t="shared" si="18"/>
        <v>0</v>
      </c>
      <c r="AU11" s="179">
        <f t="shared" si="19"/>
        <v>0</v>
      </c>
      <c r="AV11" s="179">
        <f t="shared" si="20"/>
        <v>2.7657852131678359E-2</v>
      </c>
      <c r="AW11" s="179">
        <f t="shared" si="21"/>
        <v>2.0912034538586078E-2</v>
      </c>
      <c r="AX11" s="179">
        <f t="shared" si="22"/>
        <v>3.3729087965461415E-3</v>
      </c>
      <c r="AY11" s="179">
        <f t="shared" si="23"/>
        <v>1.4840798704803022E-2</v>
      </c>
      <c r="AZ11" s="179">
        <f t="shared" si="24"/>
        <v>9.5790609821910424E-3</v>
      </c>
      <c r="BA11" s="179">
        <f t="shared" si="25"/>
        <v>0</v>
      </c>
      <c r="BB11" s="179">
        <f t="shared" si="26"/>
        <v>0</v>
      </c>
      <c r="BC11" s="179">
        <f t="shared" si="27"/>
        <v>0</v>
      </c>
      <c r="BD11" s="180">
        <f t="shared" si="28"/>
        <v>1</v>
      </c>
      <c r="BE11" s="186">
        <f>AL11/BD11</f>
        <v>0.77473466450800499</v>
      </c>
    </row>
    <row r="12" spans="1:57" ht="15.75" x14ac:dyDescent="0.25">
      <c r="A12" s="1">
        <v>5</v>
      </c>
      <c r="F12" s="22" t="s">
        <v>198</v>
      </c>
      <c r="G12" s="23">
        <v>6</v>
      </c>
      <c r="H12" s="23">
        <v>296</v>
      </c>
      <c r="I12" s="23">
        <v>241.5</v>
      </c>
      <c r="J12" s="23">
        <v>381</v>
      </c>
      <c r="K12" s="23">
        <v>0</v>
      </c>
      <c r="L12" s="23">
        <v>1231.5</v>
      </c>
      <c r="M12" s="23">
        <v>561.5</v>
      </c>
      <c r="N12" s="23">
        <v>219</v>
      </c>
      <c r="O12" s="23">
        <v>977</v>
      </c>
      <c r="P12" s="23">
        <v>625.5</v>
      </c>
      <c r="Q12" s="23">
        <v>574.5</v>
      </c>
      <c r="R12" s="23">
        <v>346.5</v>
      </c>
      <c r="S12" s="23">
        <v>1365</v>
      </c>
      <c r="T12" s="23">
        <v>1158</v>
      </c>
      <c r="U12" s="23">
        <v>0</v>
      </c>
      <c r="V12" s="23">
        <v>1569</v>
      </c>
      <c r="W12" s="158">
        <v>0</v>
      </c>
      <c r="X12" s="23">
        <v>0</v>
      </c>
      <c r="Y12" s="23">
        <v>0</v>
      </c>
      <c r="Z12" s="23">
        <v>0</v>
      </c>
      <c r="AA12" s="35">
        <f t="shared" si="7"/>
        <v>9552</v>
      </c>
      <c r="AB12" s="145"/>
      <c r="AI12" s="22" t="s">
        <v>198</v>
      </c>
      <c r="AJ12" s="179">
        <f t="shared" si="8"/>
        <v>6.2814070351758795E-4</v>
      </c>
      <c r="AK12" s="179">
        <f t="shared" si="9"/>
        <v>3.0988274706867672E-2</v>
      </c>
      <c r="AL12" s="179">
        <f t="shared" si="10"/>
        <v>2.5282663316582913E-2</v>
      </c>
      <c r="AM12" s="179">
        <f t="shared" si="11"/>
        <v>3.9886934673366833E-2</v>
      </c>
      <c r="AN12" s="179">
        <f t="shared" si="12"/>
        <v>0</v>
      </c>
      <c r="AO12" s="179">
        <f t="shared" si="13"/>
        <v>0.12892587939698494</v>
      </c>
      <c r="AP12" s="179">
        <f t="shared" si="14"/>
        <v>5.8783500837520937E-2</v>
      </c>
      <c r="AQ12" s="179">
        <f t="shared" si="15"/>
        <v>2.2927135678391958E-2</v>
      </c>
      <c r="AR12" s="179">
        <f t="shared" si="16"/>
        <v>0.1022822445561139</v>
      </c>
      <c r="AS12" s="179">
        <f t="shared" si="17"/>
        <v>6.5483668341708545E-2</v>
      </c>
      <c r="AT12" s="179">
        <f t="shared" si="18"/>
        <v>6.0144472361809045E-2</v>
      </c>
      <c r="AU12" s="179">
        <f t="shared" si="19"/>
        <v>3.6275125628140704E-2</v>
      </c>
      <c r="AV12" s="179">
        <f t="shared" si="20"/>
        <v>0.14290201005025124</v>
      </c>
      <c r="AW12" s="179">
        <f t="shared" si="21"/>
        <v>0.12123115577889447</v>
      </c>
      <c r="AX12" s="179">
        <f t="shared" si="22"/>
        <v>0</v>
      </c>
      <c r="AY12" s="179">
        <f t="shared" si="23"/>
        <v>0.16425879396984924</v>
      </c>
      <c r="AZ12" s="179">
        <f t="shared" si="24"/>
        <v>0</v>
      </c>
      <c r="BA12" s="179">
        <f t="shared" si="25"/>
        <v>0</v>
      </c>
      <c r="BB12" s="179">
        <f t="shared" si="26"/>
        <v>0</v>
      </c>
      <c r="BC12" s="179">
        <f t="shared" si="27"/>
        <v>0</v>
      </c>
      <c r="BD12" s="180">
        <f t="shared" si="28"/>
        <v>1</v>
      </c>
      <c r="BE12" s="186"/>
    </row>
    <row r="13" spans="1:57" ht="15.75" x14ac:dyDescent="0.25">
      <c r="A13" s="1">
        <v>6</v>
      </c>
      <c r="F13" s="22" t="s">
        <v>11</v>
      </c>
      <c r="G13" s="23">
        <v>180</v>
      </c>
      <c r="H13" s="23">
        <v>0</v>
      </c>
      <c r="I13" s="23">
        <v>1335</v>
      </c>
      <c r="J13" s="23">
        <v>21042.083400000003</v>
      </c>
      <c r="K13" s="23">
        <v>0</v>
      </c>
      <c r="L13" s="23">
        <v>150</v>
      </c>
      <c r="M13" s="23">
        <v>0</v>
      </c>
      <c r="N13" s="23">
        <v>0</v>
      </c>
      <c r="O13" s="23">
        <v>1170</v>
      </c>
      <c r="P13" s="23">
        <v>0</v>
      </c>
      <c r="Q13" s="23">
        <v>0</v>
      </c>
      <c r="R13" s="23">
        <v>210.00009999999997</v>
      </c>
      <c r="S13" s="23">
        <v>540.125</v>
      </c>
      <c r="T13" s="23">
        <v>1515</v>
      </c>
      <c r="U13" s="23">
        <v>0</v>
      </c>
      <c r="V13" s="23">
        <v>90</v>
      </c>
      <c r="W13" s="158">
        <v>0</v>
      </c>
      <c r="X13" s="23">
        <v>0</v>
      </c>
      <c r="Y13" s="23">
        <v>0</v>
      </c>
      <c r="Z13" s="23">
        <v>0</v>
      </c>
      <c r="AA13" s="35">
        <f t="shared" si="7"/>
        <v>26232.208500000004</v>
      </c>
      <c r="AB13" s="145">
        <f>J13/AA13</f>
        <v>0.80214684935887115</v>
      </c>
      <c r="AI13" s="22" t="s">
        <v>11</v>
      </c>
      <c r="AJ13" s="179">
        <f t="shared" si="8"/>
        <v>6.8617935847833768E-3</v>
      </c>
      <c r="AK13" s="179">
        <f t="shared" si="9"/>
        <v>0</v>
      </c>
      <c r="AL13" s="179">
        <f t="shared" si="10"/>
        <v>5.0891635753810047E-2</v>
      </c>
      <c r="AM13" s="179">
        <f t="shared" si="11"/>
        <v>0.80214684935887115</v>
      </c>
      <c r="AN13" s="179">
        <f t="shared" si="12"/>
        <v>0</v>
      </c>
      <c r="AO13" s="179">
        <f t="shared" si="13"/>
        <v>5.7181613206528144E-3</v>
      </c>
      <c r="AP13" s="179">
        <f t="shared" si="14"/>
        <v>0</v>
      </c>
      <c r="AQ13" s="179">
        <f t="shared" si="15"/>
        <v>0</v>
      </c>
      <c r="AR13" s="179">
        <f t="shared" si="16"/>
        <v>4.4601658301091952E-2</v>
      </c>
      <c r="AS13" s="179">
        <f t="shared" si="17"/>
        <v>0</v>
      </c>
      <c r="AT13" s="179">
        <f t="shared" si="18"/>
        <v>0</v>
      </c>
      <c r="AU13" s="179">
        <f t="shared" si="19"/>
        <v>8.0054296610214855E-3</v>
      </c>
      <c r="AV13" s="179">
        <f t="shared" si="20"/>
        <v>2.0590145888784009E-2</v>
      </c>
      <c r="AW13" s="179">
        <f t="shared" si="21"/>
        <v>5.7753429338593419E-2</v>
      </c>
      <c r="AX13" s="179">
        <f t="shared" si="22"/>
        <v>0</v>
      </c>
      <c r="AY13" s="179">
        <f t="shared" si="23"/>
        <v>3.4308967923916884E-3</v>
      </c>
      <c r="AZ13" s="179">
        <f t="shared" si="24"/>
        <v>0</v>
      </c>
      <c r="BA13" s="179">
        <f t="shared" si="25"/>
        <v>0</v>
      </c>
      <c r="BB13" s="179">
        <f t="shared" si="26"/>
        <v>0</v>
      </c>
      <c r="BC13" s="179">
        <f t="shared" si="27"/>
        <v>0</v>
      </c>
      <c r="BD13" s="180">
        <f t="shared" si="28"/>
        <v>1</v>
      </c>
      <c r="BE13" s="186">
        <f>AM13/BD13</f>
        <v>0.80214684935887115</v>
      </c>
    </row>
    <row r="14" spans="1:57" ht="15.75" x14ac:dyDescent="0.25">
      <c r="A14" s="1">
        <v>7</v>
      </c>
      <c r="F14" s="22" t="s">
        <v>12</v>
      </c>
      <c r="G14" s="23">
        <v>0</v>
      </c>
      <c r="H14" s="23">
        <v>0</v>
      </c>
      <c r="I14" s="23">
        <v>0</v>
      </c>
      <c r="J14" s="23">
        <v>0</v>
      </c>
      <c r="K14" s="23">
        <v>63090</v>
      </c>
      <c r="L14" s="23">
        <v>45</v>
      </c>
      <c r="M14" s="23">
        <v>180</v>
      </c>
      <c r="N14" s="23">
        <v>0</v>
      </c>
      <c r="O14" s="23">
        <v>75</v>
      </c>
      <c r="P14" s="23">
        <v>435</v>
      </c>
      <c r="Q14" s="23">
        <v>0</v>
      </c>
      <c r="R14" s="23">
        <v>0</v>
      </c>
      <c r="S14" s="23">
        <v>285</v>
      </c>
      <c r="T14" s="23">
        <v>663</v>
      </c>
      <c r="U14" s="23">
        <v>0</v>
      </c>
      <c r="V14" s="23">
        <v>0</v>
      </c>
      <c r="W14" s="158">
        <v>360</v>
      </c>
      <c r="X14" s="23">
        <v>141</v>
      </c>
      <c r="Y14" s="23">
        <v>0</v>
      </c>
      <c r="Z14" s="23">
        <v>0</v>
      </c>
      <c r="AA14" s="35">
        <f t="shared" si="7"/>
        <v>64914</v>
      </c>
      <c r="AB14" s="145">
        <f>K14/AA14</f>
        <v>0.97190128477678162</v>
      </c>
      <c r="AI14" s="22" t="s">
        <v>12</v>
      </c>
      <c r="AJ14" s="179">
        <f t="shared" si="8"/>
        <v>0</v>
      </c>
      <c r="AK14" s="179">
        <f t="shared" si="9"/>
        <v>0</v>
      </c>
      <c r="AL14" s="179">
        <f t="shared" si="10"/>
        <v>0</v>
      </c>
      <c r="AM14" s="179">
        <f t="shared" si="11"/>
        <v>0</v>
      </c>
      <c r="AN14" s="179">
        <f t="shared" si="12"/>
        <v>0.97190128477678162</v>
      </c>
      <c r="AO14" s="179">
        <f t="shared" si="13"/>
        <v>6.9322488215177002E-4</v>
      </c>
      <c r="AP14" s="179">
        <f t="shared" si="14"/>
        <v>2.7728995286070801E-3</v>
      </c>
      <c r="AQ14" s="179">
        <f t="shared" si="15"/>
        <v>0</v>
      </c>
      <c r="AR14" s="179">
        <f t="shared" si="16"/>
        <v>1.1553748035862835E-3</v>
      </c>
      <c r="AS14" s="179">
        <f t="shared" si="17"/>
        <v>6.7011738608004435E-3</v>
      </c>
      <c r="AT14" s="179">
        <f t="shared" si="18"/>
        <v>0</v>
      </c>
      <c r="AU14" s="179">
        <f t="shared" si="19"/>
        <v>0</v>
      </c>
      <c r="AV14" s="179">
        <f t="shared" si="20"/>
        <v>4.3904242536278769E-3</v>
      </c>
      <c r="AW14" s="179">
        <f t="shared" si="21"/>
        <v>1.0213513263702746E-2</v>
      </c>
      <c r="AX14" s="179">
        <f t="shared" si="22"/>
        <v>0</v>
      </c>
      <c r="AY14" s="179">
        <f t="shared" si="23"/>
        <v>0</v>
      </c>
      <c r="AZ14" s="179">
        <f t="shared" si="24"/>
        <v>5.5457990572141602E-3</v>
      </c>
      <c r="BA14" s="179">
        <f t="shared" si="25"/>
        <v>2.1721046307422126E-3</v>
      </c>
      <c r="BB14" s="179">
        <f t="shared" si="26"/>
        <v>0</v>
      </c>
      <c r="BC14" s="179">
        <f t="shared" si="27"/>
        <v>0</v>
      </c>
      <c r="BD14" s="180">
        <f t="shared" si="28"/>
        <v>0.99999999999999989</v>
      </c>
      <c r="BE14" s="186">
        <f>AN14/BD14</f>
        <v>0.97190128477678173</v>
      </c>
    </row>
    <row r="15" spans="1:57" ht="15.75" x14ac:dyDescent="0.25">
      <c r="A15" s="1">
        <v>8</v>
      </c>
      <c r="F15" s="22" t="s">
        <v>26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12768.000100000001</v>
      </c>
      <c r="M15" s="23">
        <v>0</v>
      </c>
      <c r="N15" s="23">
        <v>0</v>
      </c>
      <c r="O15" s="23">
        <v>606</v>
      </c>
      <c r="P15" s="23">
        <v>684</v>
      </c>
      <c r="Q15" s="23">
        <v>0</v>
      </c>
      <c r="R15" s="23">
        <v>0</v>
      </c>
      <c r="S15" s="23">
        <v>420</v>
      </c>
      <c r="T15" s="23">
        <v>90</v>
      </c>
      <c r="U15" s="23">
        <v>0</v>
      </c>
      <c r="V15" s="23">
        <v>210</v>
      </c>
      <c r="W15" s="158">
        <v>240</v>
      </c>
      <c r="X15" s="23">
        <v>0</v>
      </c>
      <c r="Y15" s="23">
        <v>0</v>
      </c>
      <c r="Z15" s="23">
        <v>0</v>
      </c>
      <c r="AA15" s="35">
        <f t="shared" si="7"/>
        <v>14778.000100000001</v>
      </c>
      <c r="AB15" s="145">
        <f>L15/AA15</f>
        <v>0.86398700863454458</v>
      </c>
      <c r="AI15" s="22" t="s">
        <v>26</v>
      </c>
      <c r="AJ15" s="179">
        <f t="shared" si="8"/>
        <v>0</v>
      </c>
      <c r="AK15" s="179">
        <f t="shared" si="9"/>
        <v>0</v>
      </c>
      <c r="AL15" s="179">
        <f t="shared" si="10"/>
        <v>0</v>
      </c>
      <c r="AM15" s="179">
        <f t="shared" si="11"/>
        <v>0</v>
      </c>
      <c r="AN15" s="179">
        <f t="shared" si="12"/>
        <v>0</v>
      </c>
      <c r="AO15" s="179">
        <f t="shared" si="13"/>
        <v>0.86398700863454458</v>
      </c>
      <c r="AP15" s="179">
        <f t="shared" si="14"/>
        <v>0</v>
      </c>
      <c r="AQ15" s="179">
        <f t="shared" si="15"/>
        <v>0</v>
      </c>
      <c r="AR15" s="179">
        <f t="shared" si="16"/>
        <v>4.10069018743612E-2</v>
      </c>
      <c r="AS15" s="179">
        <f t="shared" si="17"/>
        <v>4.6285017957199769E-2</v>
      </c>
      <c r="AT15" s="179">
        <f t="shared" si="18"/>
        <v>0</v>
      </c>
      <c r="AU15" s="179">
        <f t="shared" si="19"/>
        <v>0</v>
      </c>
      <c r="AV15" s="179">
        <f t="shared" si="20"/>
        <v>2.8420625061438453E-2</v>
      </c>
      <c r="AW15" s="179">
        <f t="shared" si="21"/>
        <v>6.0901339417368111E-3</v>
      </c>
      <c r="AX15" s="179">
        <f t="shared" si="22"/>
        <v>0</v>
      </c>
      <c r="AY15" s="179">
        <f t="shared" si="23"/>
        <v>1.4210312530719226E-2</v>
      </c>
      <c r="AZ15" s="179">
        <f t="shared" si="24"/>
        <v>1.6240357177964831E-2</v>
      </c>
      <c r="BA15" s="179">
        <f t="shared" si="25"/>
        <v>0</v>
      </c>
      <c r="BB15" s="179">
        <f t="shared" si="26"/>
        <v>0</v>
      </c>
      <c r="BC15" s="179">
        <f t="shared" si="27"/>
        <v>0</v>
      </c>
      <c r="BD15" s="180">
        <f t="shared" si="28"/>
        <v>1</v>
      </c>
      <c r="BE15" s="186">
        <f>AO15/BD15</f>
        <v>0.86398700863454458</v>
      </c>
    </row>
    <row r="16" spans="1:57" ht="15.75" x14ac:dyDescent="0.25">
      <c r="A16" s="1">
        <v>9</v>
      </c>
      <c r="F16" s="22" t="s">
        <v>13</v>
      </c>
      <c r="G16" s="23">
        <v>0</v>
      </c>
      <c r="H16" s="23">
        <v>0</v>
      </c>
      <c r="I16" s="23">
        <v>0</v>
      </c>
      <c r="J16" s="23">
        <v>128</v>
      </c>
      <c r="K16" s="23">
        <v>0</v>
      </c>
      <c r="L16" s="23">
        <v>0</v>
      </c>
      <c r="M16" s="23">
        <v>15587.000100000001</v>
      </c>
      <c r="N16" s="23">
        <v>0</v>
      </c>
      <c r="O16" s="23">
        <v>3419.9999999999995</v>
      </c>
      <c r="P16" s="23">
        <v>150</v>
      </c>
      <c r="Q16" s="23">
        <v>45</v>
      </c>
      <c r="R16" s="23">
        <v>0</v>
      </c>
      <c r="S16" s="23">
        <v>698</v>
      </c>
      <c r="T16" s="23">
        <v>557</v>
      </c>
      <c r="U16" s="23">
        <v>0</v>
      </c>
      <c r="V16" s="23">
        <v>30</v>
      </c>
      <c r="W16" s="158">
        <v>179.9999</v>
      </c>
      <c r="X16" s="23">
        <v>0</v>
      </c>
      <c r="Y16" s="23">
        <v>0</v>
      </c>
      <c r="Z16" s="23">
        <v>0</v>
      </c>
      <c r="AA16" s="35">
        <f t="shared" si="7"/>
        <v>20615.000100000001</v>
      </c>
      <c r="AB16" s="145">
        <f>M16/AA16</f>
        <v>0.75609992842056795</v>
      </c>
      <c r="AI16" s="22" t="s">
        <v>13</v>
      </c>
      <c r="AJ16" s="179">
        <f t="shared" si="8"/>
        <v>0</v>
      </c>
      <c r="AK16" s="179">
        <f t="shared" si="9"/>
        <v>0</v>
      </c>
      <c r="AL16" s="179">
        <f t="shared" si="10"/>
        <v>0</v>
      </c>
      <c r="AM16" s="179">
        <f t="shared" si="11"/>
        <v>6.2090710346394806E-3</v>
      </c>
      <c r="AN16" s="179">
        <f t="shared" si="12"/>
        <v>0</v>
      </c>
      <c r="AO16" s="179">
        <f t="shared" si="13"/>
        <v>0</v>
      </c>
      <c r="AP16" s="179">
        <f t="shared" si="14"/>
        <v>0.75609992842056795</v>
      </c>
      <c r="AQ16" s="179">
        <f t="shared" si="15"/>
        <v>0</v>
      </c>
      <c r="AR16" s="179">
        <f t="shared" si="16"/>
        <v>0.16589861670677358</v>
      </c>
      <c r="AS16" s="179">
        <f t="shared" si="17"/>
        <v>7.2762551187181409E-3</v>
      </c>
      <c r="AT16" s="179">
        <f t="shared" si="18"/>
        <v>2.1828765356154425E-3</v>
      </c>
      <c r="AU16" s="179">
        <f t="shared" si="19"/>
        <v>0</v>
      </c>
      <c r="AV16" s="179">
        <f t="shared" si="20"/>
        <v>3.385884048576842E-2</v>
      </c>
      <c r="AW16" s="179">
        <f t="shared" si="21"/>
        <v>2.7019160674173363E-2</v>
      </c>
      <c r="AX16" s="179">
        <f t="shared" si="22"/>
        <v>0</v>
      </c>
      <c r="AY16" s="179">
        <f t="shared" si="23"/>
        <v>1.4552510237436282E-3</v>
      </c>
      <c r="AZ16" s="179">
        <f t="shared" si="24"/>
        <v>8.7315012916250236E-3</v>
      </c>
      <c r="BA16" s="179">
        <f t="shared" si="25"/>
        <v>0</v>
      </c>
      <c r="BB16" s="179">
        <f t="shared" si="26"/>
        <v>0</v>
      </c>
      <c r="BC16" s="179">
        <f t="shared" si="27"/>
        <v>0</v>
      </c>
      <c r="BD16" s="180">
        <f t="shared" si="28"/>
        <v>0.99999999999999989</v>
      </c>
      <c r="BE16" s="186">
        <f>AP16/BD16</f>
        <v>0.75609992842056806</v>
      </c>
    </row>
    <row r="17" spans="1:57" ht="15.75" x14ac:dyDescent="0.25">
      <c r="A17" s="1">
        <v>10</v>
      </c>
      <c r="F17" s="22" t="s">
        <v>14</v>
      </c>
      <c r="G17" s="23">
        <v>0</v>
      </c>
      <c r="H17" s="23">
        <v>703</v>
      </c>
      <c r="I17" s="23">
        <v>22.5</v>
      </c>
      <c r="J17" s="23">
        <v>0</v>
      </c>
      <c r="K17" s="23">
        <v>340</v>
      </c>
      <c r="L17" s="23">
        <v>0</v>
      </c>
      <c r="M17" s="23">
        <v>0</v>
      </c>
      <c r="N17" s="23">
        <v>24275.399799999999</v>
      </c>
      <c r="O17" s="23">
        <v>0</v>
      </c>
      <c r="P17" s="23">
        <v>1884</v>
      </c>
      <c r="Q17" s="23">
        <v>0</v>
      </c>
      <c r="R17" s="23">
        <v>60</v>
      </c>
      <c r="S17" s="23">
        <v>0</v>
      </c>
      <c r="T17" s="23">
        <v>165</v>
      </c>
      <c r="U17" s="23">
        <v>433</v>
      </c>
      <c r="V17" s="23">
        <v>0</v>
      </c>
      <c r="W17" s="158">
        <v>360</v>
      </c>
      <c r="X17" s="23">
        <v>0</v>
      </c>
      <c r="Y17" s="23">
        <v>0</v>
      </c>
      <c r="Z17" s="23">
        <v>0</v>
      </c>
      <c r="AA17" s="35">
        <f t="shared" si="7"/>
        <v>27882.899799999999</v>
      </c>
      <c r="AB17" s="145">
        <f>N17/AA17</f>
        <v>0.87061962615523947</v>
      </c>
      <c r="AI17" s="22" t="s">
        <v>14</v>
      </c>
      <c r="AJ17" s="179">
        <f t="shared" si="8"/>
        <v>0</v>
      </c>
      <c r="AK17" s="179">
        <f t="shared" si="9"/>
        <v>2.521258567231232E-2</v>
      </c>
      <c r="AL17" s="179">
        <f t="shared" si="10"/>
        <v>8.0694619861597036E-4</v>
      </c>
      <c r="AM17" s="179">
        <f t="shared" si="11"/>
        <v>0</v>
      </c>
      <c r="AN17" s="179">
        <f t="shared" si="12"/>
        <v>1.2193853667974663E-2</v>
      </c>
      <c r="AO17" s="179">
        <f t="shared" si="13"/>
        <v>0</v>
      </c>
      <c r="AP17" s="179">
        <f t="shared" si="14"/>
        <v>0</v>
      </c>
      <c r="AQ17" s="179">
        <f t="shared" si="15"/>
        <v>0.87061962615523947</v>
      </c>
      <c r="AR17" s="179">
        <f t="shared" si="16"/>
        <v>0</v>
      </c>
      <c r="AS17" s="179">
        <f t="shared" si="17"/>
        <v>6.7568295030777256E-2</v>
      </c>
      <c r="AT17" s="179">
        <f t="shared" si="18"/>
        <v>0</v>
      </c>
      <c r="AU17" s="179">
        <f t="shared" si="19"/>
        <v>2.1518565296425878E-3</v>
      </c>
      <c r="AV17" s="179">
        <f t="shared" si="20"/>
        <v>0</v>
      </c>
      <c r="AW17" s="179">
        <f t="shared" si="21"/>
        <v>5.917605456517116E-3</v>
      </c>
      <c r="AX17" s="179">
        <f t="shared" si="22"/>
        <v>1.5529231288920675E-2</v>
      </c>
      <c r="AY17" s="179">
        <f t="shared" si="23"/>
        <v>0</v>
      </c>
      <c r="AZ17" s="179">
        <f t="shared" si="24"/>
        <v>1.2911139177855526E-2</v>
      </c>
      <c r="BA17" s="179">
        <f t="shared" si="25"/>
        <v>0</v>
      </c>
      <c r="BB17" s="179">
        <f t="shared" si="26"/>
        <v>0</v>
      </c>
      <c r="BC17" s="179">
        <f t="shared" si="27"/>
        <v>0</v>
      </c>
      <c r="BD17" s="180">
        <f t="shared" si="28"/>
        <v>1</v>
      </c>
      <c r="BE17" s="186">
        <f>AQ17/BD17</f>
        <v>0.87061962615523947</v>
      </c>
    </row>
    <row r="18" spans="1:57" ht="15.75" x14ac:dyDescent="0.25">
      <c r="A18" s="1">
        <v>11</v>
      </c>
      <c r="F18" s="22" t="s">
        <v>15</v>
      </c>
      <c r="G18" s="23">
        <v>30</v>
      </c>
      <c r="H18" s="23">
        <v>0</v>
      </c>
      <c r="I18" s="23">
        <v>205.5</v>
      </c>
      <c r="J18" s="23">
        <v>345</v>
      </c>
      <c r="K18" s="23">
        <v>0</v>
      </c>
      <c r="L18" s="23">
        <v>510</v>
      </c>
      <c r="M18" s="23">
        <v>40.5</v>
      </c>
      <c r="N18" s="23">
        <v>20</v>
      </c>
      <c r="O18" s="23">
        <v>71809.123500000002</v>
      </c>
      <c r="P18" s="23">
        <v>70</v>
      </c>
      <c r="Q18" s="23">
        <v>60</v>
      </c>
      <c r="R18" s="23">
        <v>544.5</v>
      </c>
      <c r="S18" s="23">
        <v>3979.4998999999993</v>
      </c>
      <c r="T18" s="23">
        <v>1058.9999</v>
      </c>
      <c r="U18" s="23">
        <v>0</v>
      </c>
      <c r="V18" s="23">
        <v>345</v>
      </c>
      <c r="W18" s="158">
        <v>194.99979999999999</v>
      </c>
      <c r="X18" s="23">
        <v>0</v>
      </c>
      <c r="Y18" s="23">
        <v>60</v>
      </c>
      <c r="Z18" s="23">
        <v>0</v>
      </c>
      <c r="AA18" s="35">
        <f t="shared" si="7"/>
        <v>79078.123299999992</v>
      </c>
      <c r="AB18" s="145">
        <f>O18/AA18</f>
        <v>0.90807824595908193</v>
      </c>
      <c r="AI18" s="22" t="s">
        <v>15</v>
      </c>
      <c r="AJ18" s="179">
        <f t="shared" si="8"/>
        <v>3.793716738343486E-4</v>
      </c>
      <c r="AK18" s="179">
        <f t="shared" si="9"/>
        <v>0</v>
      </c>
      <c r="AL18" s="179">
        <f t="shared" si="10"/>
        <v>2.5986959657652879E-3</v>
      </c>
      <c r="AM18" s="179">
        <f t="shared" si="11"/>
        <v>4.3627742490950092E-3</v>
      </c>
      <c r="AN18" s="179">
        <f t="shared" si="12"/>
        <v>0</v>
      </c>
      <c r="AO18" s="179">
        <f t="shared" si="13"/>
        <v>6.449318455183926E-3</v>
      </c>
      <c r="AP18" s="179">
        <f t="shared" si="14"/>
        <v>5.1215175967637061E-4</v>
      </c>
      <c r="AQ18" s="179">
        <f t="shared" si="15"/>
        <v>2.5291444922289908E-4</v>
      </c>
      <c r="AR18" s="179">
        <f t="shared" si="16"/>
        <v>0.90807824595908193</v>
      </c>
      <c r="AS18" s="179">
        <f t="shared" si="17"/>
        <v>8.8520057228014671E-4</v>
      </c>
      <c r="AT18" s="179">
        <f t="shared" si="18"/>
        <v>7.587433476686972E-4</v>
      </c>
      <c r="AU18" s="179">
        <f t="shared" si="19"/>
        <v>6.8855958800934274E-3</v>
      </c>
      <c r="AV18" s="179">
        <f t="shared" si="20"/>
        <v>5.0323651269554091E-2</v>
      </c>
      <c r="AW18" s="179">
        <f t="shared" si="21"/>
        <v>1.339181882178026E-2</v>
      </c>
      <c r="AX18" s="179">
        <f t="shared" si="22"/>
        <v>0</v>
      </c>
      <c r="AY18" s="179">
        <f t="shared" si="23"/>
        <v>4.3627742490950092E-3</v>
      </c>
      <c r="AZ18" s="179">
        <f t="shared" si="24"/>
        <v>2.4659133507787738E-3</v>
      </c>
      <c r="BA18" s="179">
        <f t="shared" si="25"/>
        <v>0</v>
      </c>
      <c r="BB18" s="179">
        <f t="shared" si="26"/>
        <v>7.587433476686972E-4</v>
      </c>
      <c r="BC18" s="179">
        <f t="shared" si="27"/>
        <v>0</v>
      </c>
      <c r="BD18" s="180">
        <f t="shared" si="28"/>
        <v>1.0000000000000002</v>
      </c>
      <c r="BE18" s="186">
        <f>AR18/BD18</f>
        <v>0.90807824595908171</v>
      </c>
    </row>
    <row r="19" spans="1:57" ht="15.75" x14ac:dyDescent="0.25">
      <c r="A19" s="1">
        <v>12</v>
      </c>
      <c r="F19" s="22" t="s">
        <v>16</v>
      </c>
      <c r="G19" s="23">
        <v>0</v>
      </c>
      <c r="H19" s="23">
        <v>45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27</v>
      </c>
      <c r="O19" s="23">
        <v>0</v>
      </c>
      <c r="P19" s="23">
        <v>45097.842499999999</v>
      </c>
      <c r="Q19" s="23">
        <v>0</v>
      </c>
      <c r="R19" s="23">
        <v>150</v>
      </c>
      <c r="S19" s="23">
        <v>284.99990000000003</v>
      </c>
      <c r="T19" s="23">
        <v>512.99980000000005</v>
      </c>
      <c r="U19" s="23">
        <v>0</v>
      </c>
      <c r="V19" s="23">
        <v>0</v>
      </c>
      <c r="W19" s="158">
        <v>9</v>
      </c>
      <c r="X19" s="23">
        <v>0</v>
      </c>
      <c r="Y19" s="23">
        <v>0</v>
      </c>
      <c r="Z19" s="23">
        <v>0</v>
      </c>
      <c r="AA19" s="35">
        <f t="shared" si="7"/>
        <v>46117.842199999999</v>
      </c>
      <c r="AB19" s="145">
        <f>P19/AA19</f>
        <v>0.97788275315274831</v>
      </c>
      <c r="AI19" s="22" t="s">
        <v>16</v>
      </c>
      <c r="AJ19" s="179">
        <f t="shared" si="8"/>
        <v>0</v>
      </c>
      <c r="AK19" s="179">
        <f t="shared" si="9"/>
        <v>9.7576117730850816E-4</v>
      </c>
      <c r="AL19" s="179">
        <f t="shared" si="10"/>
        <v>0</v>
      </c>
      <c r="AM19" s="179">
        <f t="shared" si="11"/>
        <v>0</v>
      </c>
      <c r="AN19" s="179">
        <f t="shared" si="12"/>
        <v>0</v>
      </c>
      <c r="AO19" s="179">
        <f t="shared" si="13"/>
        <v>0</v>
      </c>
      <c r="AP19" s="179">
        <f t="shared" si="14"/>
        <v>0</v>
      </c>
      <c r="AQ19" s="179">
        <f t="shared" si="15"/>
        <v>5.8545670638510486E-4</v>
      </c>
      <c r="AR19" s="179">
        <f t="shared" si="16"/>
        <v>0</v>
      </c>
      <c r="AS19" s="179">
        <f t="shared" si="17"/>
        <v>0.97788275315274831</v>
      </c>
      <c r="AT19" s="179">
        <f t="shared" si="18"/>
        <v>0</v>
      </c>
      <c r="AU19" s="179">
        <f t="shared" si="19"/>
        <v>3.2525372576950274E-3</v>
      </c>
      <c r="AV19" s="179">
        <f t="shared" si="20"/>
        <v>6.1798186212623802E-3</v>
      </c>
      <c r="AW19" s="179">
        <f t="shared" si="21"/>
        <v>1.112367308460065E-2</v>
      </c>
      <c r="AX19" s="179">
        <f t="shared" si="22"/>
        <v>0</v>
      </c>
      <c r="AY19" s="179">
        <f t="shared" si="23"/>
        <v>0</v>
      </c>
      <c r="AZ19" s="179">
        <f t="shared" si="24"/>
        <v>1.9515223546170163E-4</v>
      </c>
      <c r="BA19" s="179">
        <f t="shared" si="25"/>
        <v>0</v>
      </c>
      <c r="BB19" s="179">
        <f t="shared" si="26"/>
        <v>0</v>
      </c>
      <c r="BC19" s="179">
        <f t="shared" si="27"/>
        <v>0</v>
      </c>
      <c r="BD19" s="180">
        <f t="shared" si="28"/>
        <v>0.99999999999999978</v>
      </c>
      <c r="BE19" s="186">
        <f>AS19/BD19</f>
        <v>0.97788275315274853</v>
      </c>
    </row>
    <row r="20" spans="1:57" ht="15.75" x14ac:dyDescent="0.25">
      <c r="A20" s="1">
        <v>13</v>
      </c>
      <c r="F20" s="22" t="s">
        <v>27</v>
      </c>
      <c r="G20" s="23">
        <v>0</v>
      </c>
      <c r="H20" s="23">
        <v>45</v>
      </c>
      <c r="I20" s="23">
        <v>0</v>
      </c>
      <c r="J20" s="23">
        <v>0</v>
      </c>
      <c r="K20" s="23">
        <v>30</v>
      </c>
      <c r="L20" s="23">
        <v>0</v>
      </c>
      <c r="M20" s="23">
        <v>120</v>
      </c>
      <c r="N20" s="23">
        <v>0</v>
      </c>
      <c r="O20" s="23">
        <v>0</v>
      </c>
      <c r="P20" s="23">
        <v>30</v>
      </c>
      <c r="Q20" s="23">
        <v>35117.1</v>
      </c>
      <c r="R20" s="23">
        <v>90</v>
      </c>
      <c r="S20" s="23">
        <v>370</v>
      </c>
      <c r="T20" s="23">
        <v>1125</v>
      </c>
      <c r="U20" s="23">
        <v>0</v>
      </c>
      <c r="V20" s="23">
        <v>0</v>
      </c>
      <c r="W20" s="158">
        <v>750</v>
      </c>
      <c r="X20" s="23">
        <v>0</v>
      </c>
      <c r="Y20" s="23">
        <v>0</v>
      </c>
      <c r="Z20" s="23">
        <v>0</v>
      </c>
      <c r="AA20" s="35">
        <f t="shared" si="7"/>
        <v>36927.1</v>
      </c>
      <c r="AB20" s="145">
        <f>Q20/AA20</f>
        <v>0.95098450731305739</v>
      </c>
      <c r="AI20" s="22" t="s">
        <v>27</v>
      </c>
      <c r="AJ20" s="179">
        <f t="shared" si="8"/>
        <v>0</v>
      </c>
      <c r="AK20" s="179">
        <f t="shared" si="9"/>
        <v>1.2186172214985742E-3</v>
      </c>
      <c r="AL20" s="179">
        <f t="shared" si="10"/>
        <v>0</v>
      </c>
      <c r="AM20" s="179">
        <f t="shared" si="11"/>
        <v>0</v>
      </c>
      <c r="AN20" s="179">
        <f t="shared" si="12"/>
        <v>8.1241148099904948E-4</v>
      </c>
      <c r="AO20" s="179">
        <f t="shared" si="13"/>
        <v>0</v>
      </c>
      <c r="AP20" s="179">
        <f t="shared" si="14"/>
        <v>3.2496459239961979E-3</v>
      </c>
      <c r="AQ20" s="179">
        <f t="shared" si="15"/>
        <v>0</v>
      </c>
      <c r="AR20" s="179">
        <f t="shared" si="16"/>
        <v>0</v>
      </c>
      <c r="AS20" s="179">
        <f t="shared" si="17"/>
        <v>8.1241148099904948E-4</v>
      </c>
      <c r="AT20" s="179">
        <f t="shared" si="18"/>
        <v>0.95098450731305739</v>
      </c>
      <c r="AU20" s="179">
        <f t="shared" si="19"/>
        <v>2.4372344429971484E-3</v>
      </c>
      <c r="AV20" s="179">
        <f t="shared" si="20"/>
        <v>1.0019741598988278E-2</v>
      </c>
      <c r="AW20" s="179">
        <f t="shared" si="21"/>
        <v>3.0465430537464356E-2</v>
      </c>
      <c r="AX20" s="179">
        <f t="shared" si="22"/>
        <v>0</v>
      </c>
      <c r="AY20" s="179">
        <f t="shared" si="23"/>
        <v>0</v>
      </c>
      <c r="AZ20" s="179">
        <f t="shared" si="24"/>
        <v>2.0310287024976236E-2</v>
      </c>
      <c r="BA20" s="179">
        <f t="shared" si="25"/>
        <v>0</v>
      </c>
      <c r="BB20" s="179">
        <f t="shared" si="26"/>
        <v>0</v>
      </c>
      <c r="BC20" s="179">
        <f t="shared" si="27"/>
        <v>0</v>
      </c>
      <c r="BD20" s="180">
        <f t="shared" si="28"/>
        <v>1</v>
      </c>
      <c r="BE20" s="186">
        <f>AT20/BD20</f>
        <v>0.95098450731305739</v>
      </c>
    </row>
    <row r="21" spans="1:57" ht="15.75" x14ac:dyDescent="0.25">
      <c r="A21" s="1">
        <v>14</v>
      </c>
      <c r="F21" s="22" t="s">
        <v>17</v>
      </c>
      <c r="G21" s="23">
        <v>0</v>
      </c>
      <c r="H21" s="23">
        <v>0</v>
      </c>
      <c r="I21" s="23">
        <v>60</v>
      </c>
      <c r="J21" s="23">
        <v>100</v>
      </c>
      <c r="K21" s="23">
        <v>220</v>
      </c>
      <c r="L21" s="23">
        <v>190</v>
      </c>
      <c r="M21" s="23">
        <v>0</v>
      </c>
      <c r="N21" s="23">
        <v>0</v>
      </c>
      <c r="O21" s="23">
        <v>38</v>
      </c>
      <c r="P21" s="23">
        <v>0</v>
      </c>
      <c r="Q21" s="23">
        <v>844.99999999999989</v>
      </c>
      <c r="R21" s="23">
        <v>13231</v>
      </c>
      <c r="S21" s="23">
        <v>0</v>
      </c>
      <c r="T21" s="23">
        <v>1417</v>
      </c>
      <c r="U21" s="23">
        <v>0</v>
      </c>
      <c r="V21" s="23">
        <v>220</v>
      </c>
      <c r="W21" s="158">
        <v>0</v>
      </c>
      <c r="X21" s="23">
        <v>0</v>
      </c>
      <c r="Y21" s="23">
        <v>0</v>
      </c>
      <c r="Z21" s="23">
        <v>0</v>
      </c>
      <c r="AA21" s="35">
        <f t="shared" si="7"/>
        <v>16321</v>
      </c>
      <c r="AB21" s="145">
        <f>R21/AA21</f>
        <v>0.81067336560259784</v>
      </c>
      <c r="AI21" s="22" t="s">
        <v>17</v>
      </c>
      <c r="AJ21" s="179">
        <f t="shared" si="8"/>
        <v>0</v>
      </c>
      <c r="AK21" s="179">
        <f t="shared" si="9"/>
        <v>0</v>
      </c>
      <c r="AL21" s="179">
        <f t="shared" si="10"/>
        <v>3.6762453281048955E-3</v>
      </c>
      <c r="AM21" s="179">
        <f t="shared" si="11"/>
        <v>6.1270755468414923E-3</v>
      </c>
      <c r="AN21" s="179">
        <f t="shared" si="12"/>
        <v>1.3479566203051284E-2</v>
      </c>
      <c r="AO21" s="179">
        <f t="shared" si="13"/>
        <v>1.1641443538998836E-2</v>
      </c>
      <c r="AP21" s="179">
        <f t="shared" si="14"/>
        <v>0</v>
      </c>
      <c r="AQ21" s="179">
        <f t="shared" si="15"/>
        <v>0</v>
      </c>
      <c r="AR21" s="179">
        <f t="shared" si="16"/>
        <v>2.3282887077997671E-3</v>
      </c>
      <c r="AS21" s="179">
        <f t="shared" si="17"/>
        <v>0</v>
      </c>
      <c r="AT21" s="179">
        <f t="shared" si="18"/>
        <v>5.1773788370810606E-2</v>
      </c>
      <c r="AU21" s="179">
        <f t="shared" si="19"/>
        <v>0.81067336560259784</v>
      </c>
      <c r="AV21" s="179">
        <f t="shared" si="20"/>
        <v>0</v>
      </c>
      <c r="AW21" s="179">
        <f t="shared" si="21"/>
        <v>8.6820660498743943E-2</v>
      </c>
      <c r="AX21" s="179">
        <f t="shared" si="22"/>
        <v>0</v>
      </c>
      <c r="AY21" s="179">
        <f t="shared" si="23"/>
        <v>1.3479566203051284E-2</v>
      </c>
      <c r="AZ21" s="179">
        <f t="shared" si="24"/>
        <v>0</v>
      </c>
      <c r="BA21" s="179">
        <f t="shared" si="25"/>
        <v>0</v>
      </c>
      <c r="BB21" s="179">
        <f t="shared" si="26"/>
        <v>0</v>
      </c>
      <c r="BC21" s="179">
        <f t="shared" si="27"/>
        <v>0</v>
      </c>
      <c r="BD21" s="180">
        <f t="shared" si="28"/>
        <v>0.99999999999999989</v>
      </c>
      <c r="BE21" s="186">
        <f>AU21/BD21</f>
        <v>0.81067336560259795</v>
      </c>
    </row>
    <row r="22" spans="1:57" ht="15.75" x14ac:dyDescent="0.25">
      <c r="A22" s="1">
        <v>15</v>
      </c>
      <c r="F22" s="22" t="s">
        <v>28</v>
      </c>
      <c r="G22" s="23">
        <v>0</v>
      </c>
      <c r="H22" s="23">
        <v>15</v>
      </c>
      <c r="I22" s="23">
        <v>0</v>
      </c>
      <c r="J22" s="23">
        <v>120</v>
      </c>
      <c r="K22" s="23">
        <v>0</v>
      </c>
      <c r="L22" s="23">
        <v>0</v>
      </c>
      <c r="M22" s="23">
        <v>0</v>
      </c>
      <c r="N22" s="23">
        <v>0</v>
      </c>
      <c r="O22" s="23">
        <v>147</v>
      </c>
      <c r="P22" s="23">
        <v>0</v>
      </c>
      <c r="Q22" s="23">
        <v>0</v>
      </c>
      <c r="R22" s="23">
        <v>300</v>
      </c>
      <c r="S22" s="23">
        <v>32396</v>
      </c>
      <c r="T22" s="23">
        <v>230</v>
      </c>
      <c r="U22" s="23">
        <v>0</v>
      </c>
      <c r="V22" s="23">
        <v>0</v>
      </c>
      <c r="W22" s="158">
        <v>30</v>
      </c>
      <c r="X22" s="23">
        <v>0</v>
      </c>
      <c r="Y22" s="23">
        <v>0</v>
      </c>
      <c r="Z22" s="23">
        <v>525</v>
      </c>
      <c r="AA22" s="35">
        <f t="shared" si="7"/>
        <v>33733</v>
      </c>
      <c r="AB22" s="145">
        <f>S22/AA22</f>
        <v>0.96036522100020749</v>
      </c>
      <c r="AI22" s="22" t="s">
        <v>28</v>
      </c>
      <c r="AJ22" s="179">
        <f t="shared" si="8"/>
        <v>0</v>
      </c>
      <c r="AK22" s="179">
        <f t="shared" si="9"/>
        <v>4.4466842557732783E-4</v>
      </c>
      <c r="AL22" s="179">
        <f t="shared" si="10"/>
        <v>0</v>
      </c>
      <c r="AM22" s="179">
        <f t="shared" si="11"/>
        <v>3.5573474046186227E-3</v>
      </c>
      <c r="AN22" s="179">
        <f t="shared" si="12"/>
        <v>0</v>
      </c>
      <c r="AO22" s="179">
        <f t="shared" si="13"/>
        <v>0</v>
      </c>
      <c r="AP22" s="179">
        <f t="shared" si="14"/>
        <v>0</v>
      </c>
      <c r="AQ22" s="179">
        <f t="shared" si="15"/>
        <v>0</v>
      </c>
      <c r="AR22" s="179">
        <f t="shared" si="16"/>
        <v>4.3577505706578132E-3</v>
      </c>
      <c r="AS22" s="179">
        <f t="shared" si="17"/>
        <v>0</v>
      </c>
      <c r="AT22" s="179">
        <f t="shared" si="18"/>
        <v>0</v>
      </c>
      <c r="AU22" s="179">
        <f t="shared" si="19"/>
        <v>8.8933685115465573E-3</v>
      </c>
      <c r="AV22" s="179">
        <f t="shared" si="20"/>
        <v>0.96036522100020749</v>
      </c>
      <c r="AW22" s="179">
        <f t="shared" si="21"/>
        <v>6.8182491921856938E-3</v>
      </c>
      <c r="AX22" s="179">
        <f t="shared" si="22"/>
        <v>0</v>
      </c>
      <c r="AY22" s="179">
        <f t="shared" si="23"/>
        <v>0</v>
      </c>
      <c r="AZ22" s="179">
        <f t="shared" si="24"/>
        <v>8.8933685115465567E-4</v>
      </c>
      <c r="BA22" s="179">
        <f t="shared" si="25"/>
        <v>0</v>
      </c>
      <c r="BB22" s="179">
        <f t="shared" si="26"/>
        <v>0</v>
      </c>
      <c r="BC22" s="179">
        <f t="shared" si="27"/>
        <v>1.5563394895206474E-2</v>
      </c>
      <c r="BD22" s="180">
        <f t="shared" si="28"/>
        <v>1</v>
      </c>
      <c r="BE22" s="186">
        <f>AV22/BD22</f>
        <v>0.96036522100020749</v>
      </c>
    </row>
    <row r="23" spans="1:57" ht="15.75" x14ac:dyDescent="0.25">
      <c r="A23" s="1">
        <v>16</v>
      </c>
      <c r="F23" s="22" t="s">
        <v>18</v>
      </c>
      <c r="G23" s="23">
        <v>0</v>
      </c>
      <c r="H23" s="23">
        <v>0</v>
      </c>
      <c r="I23" s="23">
        <v>30</v>
      </c>
      <c r="J23" s="23">
        <v>72</v>
      </c>
      <c r="K23" s="23">
        <v>0</v>
      </c>
      <c r="L23" s="23">
        <v>915</v>
      </c>
      <c r="M23" s="23">
        <v>180</v>
      </c>
      <c r="N23" s="23">
        <v>0</v>
      </c>
      <c r="O23" s="23">
        <v>1851</v>
      </c>
      <c r="P23" s="23">
        <v>0</v>
      </c>
      <c r="Q23" s="23">
        <v>0</v>
      </c>
      <c r="R23" s="23">
        <v>246</v>
      </c>
      <c r="S23" s="23">
        <v>654</v>
      </c>
      <c r="T23" s="23">
        <v>33606</v>
      </c>
      <c r="U23" s="23">
        <v>0</v>
      </c>
      <c r="V23" s="23">
        <v>594</v>
      </c>
      <c r="W23" s="158">
        <v>936</v>
      </c>
      <c r="X23" s="23">
        <v>9</v>
      </c>
      <c r="Y23" s="23">
        <v>0</v>
      </c>
      <c r="Z23" s="23">
        <v>0</v>
      </c>
      <c r="AA23" s="35">
        <f t="shared" si="7"/>
        <v>38157</v>
      </c>
      <c r="AB23" s="145">
        <f>T23/AA23</f>
        <v>0.88072961710826325</v>
      </c>
      <c r="AI23" s="22" t="s">
        <v>18</v>
      </c>
      <c r="AJ23" s="179">
        <f t="shared" si="8"/>
        <v>0</v>
      </c>
      <c r="AK23" s="179">
        <f t="shared" si="9"/>
        <v>0</v>
      </c>
      <c r="AL23" s="179">
        <f t="shared" si="10"/>
        <v>7.8622533218020282E-4</v>
      </c>
      <c r="AM23" s="179">
        <f t="shared" si="11"/>
        <v>1.8869407972324868E-3</v>
      </c>
      <c r="AN23" s="179">
        <f t="shared" si="12"/>
        <v>0</v>
      </c>
      <c r="AO23" s="179">
        <f t="shared" si="13"/>
        <v>2.3979872631496188E-2</v>
      </c>
      <c r="AP23" s="179">
        <f t="shared" si="14"/>
        <v>4.7173519930812169E-3</v>
      </c>
      <c r="AQ23" s="179">
        <f t="shared" si="15"/>
        <v>0</v>
      </c>
      <c r="AR23" s="179">
        <f t="shared" si="16"/>
        <v>4.8510102995518514E-2</v>
      </c>
      <c r="AS23" s="179">
        <f t="shared" si="17"/>
        <v>0</v>
      </c>
      <c r="AT23" s="179">
        <f t="shared" si="18"/>
        <v>0</v>
      </c>
      <c r="AU23" s="179">
        <f t="shared" si="19"/>
        <v>6.4470477238776636E-3</v>
      </c>
      <c r="AV23" s="179">
        <f t="shared" si="20"/>
        <v>1.7139712241528424E-2</v>
      </c>
      <c r="AW23" s="179">
        <f t="shared" si="21"/>
        <v>0.88072961710826325</v>
      </c>
      <c r="AX23" s="179">
        <f t="shared" si="22"/>
        <v>0</v>
      </c>
      <c r="AY23" s="179">
        <f t="shared" si="23"/>
        <v>1.5567261577168017E-2</v>
      </c>
      <c r="AZ23" s="179">
        <f t="shared" si="24"/>
        <v>2.453023036402233E-2</v>
      </c>
      <c r="BA23" s="179">
        <f t="shared" si="25"/>
        <v>2.3586759965406085E-4</v>
      </c>
      <c r="BB23" s="179">
        <f t="shared" si="26"/>
        <v>0</v>
      </c>
      <c r="BC23" s="179">
        <f t="shared" si="27"/>
        <v>0</v>
      </c>
      <c r="BD23" s="180">
        <f t="shared" si="28"/>
        <v>1.0000000000000002</v>
      </c>
      <c r="BE23" s="186">
        <f>AW23/BD23</f>
        <v>0.88072961710826303</v>
      </c>
    </row>
    <row r="24" spans="1:57" ht="15.75" x14ac:dyDescent="0.25">
      <c r="A24" s="1">
        <v>17</v>
      </c>
      <c r="F24" s="22" t="s">
        <v>19</v>
      </c>
      <c r="G24" s="23">
        <v>0</v>
      </c>
      <c r="H24" s="23">
        <v>3389</v>
      </c>
      <c r="I24" s="23">
        <v>0</v>
      </c>
      <c r="J24" s="23">
        <v>0</v>
      </c>
      <c r="K24" s="23">
        <v>495</v>
      </c>
      <c r="L24" s="23">
        <v>0</v>
      </c>
      <c r="M24" s="23">
        <v>0</v>
      </c>
      <c r="N24" s="23">
        <v>1669</v>
      </c>
      <c r="O24" s="23">
        <v>150</v>
      </c>
      <c r="P24" s="23">
        <v>1059</v>
      </c>
      <c r="Q24" s="23">
        <v>0</v>
      </c>
      <c r="R24" s="23">
        <v>120</v>
      </c>
      <c r="S24" s="23">
        <v>60</v>
      </c>
      <c r="T24" s="23">
        <v>120</v>
      </c>
      <c r="U24" s="23">
        <v>31802.500100000001</v>
      </c>
      <c r="V24" s="23">
        <v>0</v>
      </c>
      <c r="W24" s="158">
        <v>1320</v>
      </c>
      <c r="X24" s="23">
        <v>0</v>
      </c>
      <c r="Y24" s="23">
        <v>0</v>
      </c>
      <c r="Z24" s="23">
        <v>0</v>
      </c>
      <c r="AA24" s="35">
        <f t="shared" si="7"/>
        <v>38864.500100000005</v>
      </c>
      <c r="AB24" s="145">
        <f>U24/AA24</f>
        <v>0.81829175772673834</v>
      </c>
      <c r="AI24" s="22" t="s">
        <v>19</v>
      </c>
      <c r="AJ24" s="179">
        <f t="shared" si="8"/>
        <v>0</v>
      </c>
      <c r="AK24" s="179">
        <f t="shared" si="9"/>
        <v>8.7200401170218572E-2</v>
      </c>
      <c r="AL24" s="179">
        <f t="shared" si="10"/>
        <v>0</v>
      </c>
      <c r="AM24" s="179">
        <f t="shared" si="11"/>
        <v>0</v>
      </c>
      <c r="AN24" s="179">
        <f t="shared" si="12"/>
        <v>1.2736559037845438E-2</v>
      </c>
      <c r="AO24" s="179">
        <f t="shared" si="13"/>
        <v>0</v>
      </c>
      <c r="AP24" s="179">
        <f t="shared" si="14"/>
        <v>0</v>
      </c>
      <c r="AQ24" s="179">
        <f t="shared" si="15"/>
        <v>4.2944074816493004E-2</v>
      </c>
      <c r="AR24" s="179">
        <f t="shared" si="16"/>
        <v>3.8595633448016481E-3</v>
      </c>
      <c r="AS24" s="179">
        <f t="shared" si="17"/>
        <v>2.7248517214299633E-2</v>
      </c>
      <c r="AT24" s="179">
        <f t="shared" si="18"/>
        <v>0</v>
      </c>
      <c r="AU24" s="179">
        <f t="shared" si="19"/>
        <v>3.0876506758413182E-3</v>
      </c>
      <c r="AV24" s="179">
        <f t="shared" si="20"/>
        <v>1.5438253379206591E-3</v>
      </c>
      <c r="AW24" s="179">
        <f t="shared" si="21"/>
        <v>3.0876506758413182E-3</v>
      </c>
      <c r="AX24" s="179">
        <f t="shared" si="22"/>
        <v>0.81829175772673834</v>
      </c>
      <c r="AY24" s="179">
        <f t="shared" si="23"/>
        <v>0</v>
      </c>
      <c r="AZ24" s="179">
        <f t="shared" si="24"/>
        <v>3.3964157434254502E-2</v>
      </c>
      <c r="BA24" s="179">
        <f t="shared" si="25"/>
        <v>0</v>
      </c>
      <c r="BB24" s="179">
        <f t="shared" si="26"/>
        <v>0</v>
      </c>
      <c r="BC24" s="179">
        <f t="shared" si="27"/>
        <v>0</v>
      </c>
      <c r="BD24" s="180">
        <f t="shared" si="28"/>
        <v>0.99999999999999989</v>
      </c>
      <c r="BE24" s="186">
        <f>AX24/BD24</f>
        <v>0.81829175772673846</v>
      </c>
    </row>
    <row r="25" spans="1:57" ht="16.5" thickBot="1" x14ac:dyDescent="0.3">
      <c r="A25" s="1">
        <v>18</v>
      </c>
      <c r="F25" s="22" t="s">
        <v>20</v>
      </c>
      <c r="G25" s="23">
        <v>0</v>
      </c>
      <c r="H25" s="23">
        <v>0</v>
      </c>
      <c r="I25" s="23">
        <v>0</v>
      </c>
      <c r="J25" s="23">
        <v>540</v>
      </c>
      <c r="K25" s="23">
        <v>0</v>
      </c>
      <c r="L25" s="23">
        <v>894</v>
      </c>
      <c r="M25" s="23">
        <v>0</v>
      </c>
      <c r="N25" s="23">
        <v>0</v>
      </c>
      <c r="O25" s="23">
        <v>1860</v>
      </c>
      <c r="P25" s="23">
        <v>0</v>
      </c>
      <c r="Q25" s="23">
        <v>0</v>
      </c>
      <c r="R25" s="23">
        <v>0</v>
      </c>
      <c r="S25" s="23">
        <v>294</v>
      </c>
      <c r="T25" s="23">
        <v>0</v>
      </c>
      <c r="U25" s="23">
        <v>0</v>
      </c>
      <c r="V25" s="23">
        <v>33819.199999999997</v>
      </c>
      <c r="W25" s="158">
        <v>2460</v>
      </c>
      <c r="X25" s="23">
        <v>0</v>
      </c>
      <c r="Y25" s="23">
        <v>0</v>
      </c>
      <c r="Z25" s="23">
        <v>0</v>
      </c>
      <c r="AA25" s="35">
        <f t="shared" si="7"/>
        <v>37407.199999999997</v>
      </c>
      <c r="AB25" s="145">
        <f>V25/AA25</f>
        <v>0.90408263649778653</v>
      </c>
      <c r="AI25" s="22" t="s">
        <v>20</v>
      </c>
      <c r="AJ25" s="179">
        <f t="shared" si="8"/>
        <v>0</v>
      </c>
      <c r="AK25" s="179">
        <f t="shared" si="9"/>
        <v>0</v>
      </c>
      <c r="AL25" s="179">
        <f t="shared" si="10"/>
        <v>0</v>
      </c>
      <c r="AM25" s="179">
        <f t="shared" si="11"/>
        <v>1.4435723604012064E-2</v>
      </c>
      <c r="AN25" s="179">
        <f t="shared" si="12"/>
        <v>0</v>
      </c>
      <c r="AO25" s="179">
        <f t="shared" si="13"/>
        <v>2.3899142411086639E-2</v>
      </c>
      <c r="AP25" s="179">
        <f t="shared" si="14"/>
        <v>0</v>
      </c>
      <c r="AQ25" s="179">
        <f t="shared" si="15"/>
        <v>0</v>
      </c>
      <c r="AR25" s="179">
        <f t="shared" si="16"/>
        <v>4.9723047969374885E-2</v>
      </c>
      <c r="AS25" s="179">
        <f t="shared" si="17"/>
        <v>0</v>
      </c>
      <c r="AT25" s="179">
        <f t="shared" si="18"/>
        <v>0</v>
      </c>
      <c r="AU25" s="179">
        <f t="shared" si="19"/>
        <v>0</v>
      </c>
      <c r="AV25" s="179">
        <f t="shared" si="20"/>
        <v>7.8594495177399006E-3</v>
      </c>
      <c r="AW25" s="179">
        <f t="shared" si="21"/>
        <v>0</v>
      </c>
      <c r="AX25" s="179">
        <f t="shared" si="22"/>
        <v>0</v>
      </c>
      <c r="AY25" s="179">
        <f t="shared" si="23"/>
        <v>0.90408263649778653</v>
      </c>
      <c r="AZ25" s="179">
        <f t="shared" si="24"/>
        <v>6.5762740862721616E-2</v>
      </c>
      <c r="BA25" s="179">
        <f t="shared" si="25"/>
        <v>0</v>
      </c>
      <c r="BB25" s="179">
        <f t="shared" si="26"/>
        <v>0</v>
      </c>
      <c r="BC25" s="179">
        <f t="shared" si="27"/>
        <v>0</v>
      </c>
      <c r="BD25" s="180">
        <f t="shared" si="28"/>
        <v>1</v>
      </c>
      <c r="BE25" s="186">
        <f>AY25/BD25</f>
        <v>0.90408263649778653</v>
      </c>
    </row>
    <row r="26" spans="1:57" ht="26.25" thickBot="1" x14ac:dyDescent="0.3">
      <c r="A26" s="24"/>
      <c r="B26" s="24"/>
      <c r="C26" s="24"/>
      <c r="D26" s="24"/>
      <c r="E26" s="24"/>
      <c r="F26" s="25" t="s">
        <v>142</v>
      </c>
      <c r="G26" s="27">
        <v>4.8990700839192561E-2</v>
      </c>
      <c r="H26" s="26">
        <v>0.11464103464255852</v>
      </c>
      <c r="I26" s="27">
        <v>0.17607671521151685</v>
      </c>
      <c r="J26" s="27">
        <v>7.6010787366632998E-2</v>
      </c>
      <c r="K26" s="27">
        <v>1.9199378157792459E-2</v>
      </c>
      <c r="L26" s="27">
        <v>0.26707040402359056</v>
      </c>
      <c r="M26" s="27">
        <v>6.7428502647908922E-2</v>
      </c>
      <c r="N26" s="27">
        <v>0.10384518911301656</v>
      </c>
      <c r="O26" s="27">
        <v>0.15945500555774877</v>
      </c>
      <c r="P26" s="27">
        <v>0.14752654856446101</v>
      </c>
      <c r="Q26" s="27">
        <v>4.1605715907602286E-2</v>
      </c>
      <c r="R26" s="27">
        <v>0.14017416727206802</v>
      </c>
      <c r="S26" s="27">
        <v>0.23235182933608714</v>
      </c>
      <c r="T26" s="27">
        <v>0.21638762684597043</v>
      </c>
      <c r="U26" s="27">
        <v>0.1727039783236762</v>
      </c>
      <c r="V26" s="27">
        <v>9.1057644756928777E-2</v>
      </c>
      <c r="W26" s="27">
        <v>1</v>
      </c>
      <c r="X26" s="27">
        <v>1</v>
      </c>
      <c r="Y26" s="27">
        <v>1</v>
      </c>
      <c r="Z26" s="27">
        <v>1</v>
      </c>
      <c r="AA26" s="28"/>
      <c r="AB26" s="29"/>
      <c r="AI26" s="25" t="s">
        <v>142</v>
      </c>
      <c r="AJ26" s="27">
        <v>4.8990700839192561E-2</v>
      </c>
      <c r="AK26" s="26">
        <v>0.11464103464255852</v>
      </c>
      <c r="AL26" s="27">
        <v>0.17607671521151685</v>
      </c>
      <c r="AM26" s="27">
        <v>7.6010787366632998E-2</v>
      </c>
      <c r="AN26" s="27">
        <v>1.9199378157792459E-2</v>
      </c>
      <c r="AO26" s="27">
        <v>0.26707040402359056</v>
      </c>
      <c r="AP26" s="27">
        <v>6.7428502647908922E-2</v>
      </c>
      <c r="AQ26" s="27">
        <v>0.10384518911301656</v>
      </c>
      <c r="AR26" s="27">
        <v>0.15945500555774877</v>
      </c>
      <c r="AS26" s="27">
        <v>0.14752654856446101</v>
      </c>
      <c r="AT26" s="27">
        <v>4.1605715907602286E-2</v>
      </c>
      <c r="AU26" s="27">
        <v>0.14017416727206802</v>
      </c>
      <c r="AV26" s="27">
        <v>0.23235182933608714</v>
      </c>
      <c r="AW26" s="27">
        <v>0.21638762684597043</v>
      </c>
      <c r="AX26" s="27">
        <v>0.1727039783236762</v>
      </c>
      <c r="AY26" s="27">
        <v>9.1057644756928777E-2</v>
      </c>
      <c r="AZ26" s="27">
        <v>1</v>
      </c>
      <c r="BA26" s="27">
        <v>1</v>
      </c>
      <c r="BB26" s="27">
        <v>1</v>
      </c>
      <c r="BC26" s="27">
        <v>1</v>
      </c>
      <c r="BD26" s="187"/>
      <c r="BE26" s="188"/>
    </row>
    <row r="27" spans="1:57" ht="15.75" x14ac:dyDescent="0.25">
      <c r="A27" s="24"/>
      <c r="B27" s="24"/>
      <c r="C27" s="24"/>
      <c r="D27" s="24"/>
      <c r="E27" s="24"/>
      <c r="F27" s="64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6"/>
      <c r="AB27" s="67"/>
    </row>
    <row r="28" spans="1:57" ht="16.5" thickBot="1" x14ac:dyDescent="0.3">
      <c r="A28" s="24"/>
      <c r="B28" s="24"/>
      <c r="C28" s="24"/>
      <c r="D28" s="24"/>
      <c r="E28" s="24"/>
      <c r="F28" s="64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6"/>
      <c r="AB28" s="67"/>
    </row>
    <row r="29" spans="1:57" ht="47.25" customHeight="1" thickBot="1" x14ac:dyDescent="0.3">
      <c r="B29" s="72"/>
      <c r="C29" s="215" t="s">
        <v>2</v>
      </c>
      <c r="D29" s="217" t="s">
        <v>3</v>
      </c>
      <c r="E29" s="220" t="s">
        <v>4</v>
      </c>
      <c r="F29" s="215" t="s">
        <v>5</v>
      </c>
      <c r="G29" s="222" t="s">
        <v>6</v>
      </c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10"/>
      <c r="AB29" s="213" t="s">
        <v>7</v>
      </c>
      <c r="AF29" s="215" t="s">
        <v>2</v>
      </c>
      <c r="AG29" s="217" t="s">
        <v>3</v>
      </c>
      <c r="AH29" s="220" t="s">
        <v>4</v>
      </c>
      <c r="AI29" s="215" t="s">
        <v>5</v>
      </c>
      <c r="AJ29" s="229" t="s">
        <v>212</v>
      </c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31"/>
      <c r="BE29" s="232" t="s">
        <v>7</v>
      </c>
    </row>
    <row r="30" spans="1:57" ht="48" thickBot="1" x14ac:dyDescent="0.3">
      <c r="B30" s="73"/>
      <c r="C30" s="216"/>
      <c r="D30" s="218"/>
      <c r="E30" s="221" t="s">
        <v>8</v>
      </c>
      <c r="F30" s="216"/>
      <c r="G30" s="8" t="s">
        <v>25</v>
      </c>
      <c r="H30" s="7" t="s">
        <v>9</v>
      </c>
      <c r="I30" s="8" t="s">
        <v>10</v>
      </c>
      <c r="J30" s="8" t="s">
        <v>11</v>
      </c>
      <c r="K30" s="8" t="s">
        <v>12</v>
      </c>
      <c r="L30" s="8" t="s">
        <v>26</v>
      </c>
      <c r="M30" s="8" t="s">
        <v>13</v>
      </c>
      <c r="N30" s="8" t="s">
        <v>14</v>
      </c>
      <c r="O30" s="8" t="s">
        <v>15</v>
      </c>
      <c r="P30" s="8" t="s">
        <v>16</v>
      </c>
      <c r="Q30" s="8" t="s">
        <v>27</v>
      </c>
      <c r="R30" s="8" t="s">
        <v>17</v>
      </c>
      <c r="S30" s="8" t="s">
        <v>28</v>
      </c>
      <c r="T30" s="8" t="s">
        <v>18</v>
      </c>
      <c r="U30" s="8" t="s">
        <v>19</v>
      </c>
      <c r="V30" s="8" t="s">
        <v>20</v>
      </c>
      <c r="W30" s="8" t="s">
        <v>21</v>
      </c>
      <c r="X30" s="8" t="s">
        <v>22</v>
      </c>
      <c r="Y30" s="8" t="s">
        <v>23</v>
      </c>
      <c r="Z30" s="8" t="s">
        <v>24</v>
      </c>
      <c r="AA30" s="9" t="s">
        <v>207</v>
      </c>
      <c r="AB30" s="214"/>
      <c r="AF30" s="216"/>
      <c r="AG30" s="218"/>
      <c r="AH30" s="221" t="s">
        <v>8</v>
      </c>
      <c r="AI30" s="216"/>
      <c r="AJ30" s="8" t="s">
        <v>25</v>
      </c>
      <c r="AK30" s="7" t="s">
        <v>9</v>
      </c>
      <c r="AL30" s="8" t="s">
        <v>10</v>
      </c>
      <c r="AM30" s="8" t="s">
        <v>11</v>
      </c>
      <c r="AN30" s="8" t="s">
        <v>12</v>
      </c>
      <c r="AO30" s="8" t="s">
        <v>26</v>
      </c>
      <c r="AP30" s="8" t="s">
        <v>13</v>
      </c>
      <c r="AQ30" s="8" t="s">
        <v>14</v>
      </c>
      <c r="AR30" s="8" t="s">
        <v>15</v>
      </c>
      <c r="AS30" s="8" t="s">
        <v>16</v>
      </c>
      <c r="AT30" s="8" t="s">
        <v>27</v>
      </c>
      <c r="AU30" s="8" t="s">
        <v>17</v>
      </c>
      <c r="AV30" s="8" t="s">
        <v>28</v>
      </c>
      <c r="AW30" s="8" t="s">
        <v>18</v>
      </c>
      <c r="AX30" s="8" t="s">
        <v>19</v>
      </c>
      <c r="AY30" s="8" t="s">
        <v>20</v>
      </c>
      <c r="AZ30" s="8" t="s">
        <v>21</v>
      </c>
      <c r="BA30" s="8" t="s">
        <v>22</v>
      </c>
      <c r="BB30" s="8" t="s">
        <v>23</v>
      </c>
      <c r="BC30" s="8" t="s">
        <v>24</v>
      </c>
      <c r="BD30" s="183" t="s">
        <v>207</v>
      </c>
      <c r="BE30" s="233"/>
    </row>
    <row r="31" spans="1:57" ht="15.75" thickBot="1" x14ac:dyDescent="0.3">
      <c r="B31" s="73"/>
      <c r="C31" s="216"/>
      <c r="D31" s="219"/>
      <c r="E31" s="221"/>
      <c r="F31" s="216"/>
      <c r="G31" s="11">
        <f t="shared" ref="G31" si="29">SUM(G32:G167)</f>
        <v>4409</v>
      </c>
      <c r="H31" s="10">
        <f>SUM(H32:H167)</f>
        <v>39191.900300000001</v>
      </c>
      <c r="I31" s="11">
        <f t="shared" ref="I31:AB31" si="30">SUM(I32:I167)</f>
        <v>20908.5</v>
      </c>
      <c r="J31" s="11">
        <f t="shared" si="30"/>
        <v>22773.083400000003</v>
      </c>
      <c r="K31" s="11">
        <f t="shared" si="30"/>
        <v>64325</v>
      </c>
      <c r="L31" s="11">
        <f t="shared" ref="L31" si="31">SUM(L32:L167)</f>
        <v>17420.500100000001</v>
      </c>
      <c r="M31" s="11">
        <f t="shared" si="30"/>
        <v>16714.000100000001</v>
      </c>
      <c r="N31" s="11">
        <f t="shared" si="30"/>
        <v>27088.399799999996</v>
      </c>
      <c r="O31" s="11">
        <f t="shared" si="30"/>
        <v>85431.623500000016</v>
      </c>
      <c r="P31" s="11">
        <f t="shared" si="30"/>
        <v>52902.342499999999</v>
      </c>
      <c r="Q31" s="11">
        <f t="shared" ref="Q31" si="32">SUM(Q32:Q167)</f>
        <v>36641.599999999999</v>
      </c>
      <c r="R31" s="11">
        <f t="shared" si="30"/>
        <v>15388.000100000005</v>
      </c>
      <c r="S31" s="63">
        <f t="shared" ref="S31" si="33">SUM(S32:S167)</f>
        <v>42201.6247</v>
      </c>
      <c r="T31" s="11">
        <f t="shared" si="30"/>
        <v>42885.999700000008</v>
      </c>
      <c r="U31" s="11">
        <f t="shared" si="30"/>
        <v>38441.500100000005</v>
      </c>
      <c r="V31" s="11">
        <f t="shared" si="30"/>
        <v>37207.199999999997</v>
      </c>
      <c r="W31" s="11">
        <f t="shared" si="30"/>
        <v>7067.9996999999994</v>
      </c>
      <c r="X31" s="11">
        <f t="shared" si="30"/>
        <v>240</v>
      </c>
      <c r="Y31" s="11">
        <f t="shared" si="30"/>
        <v>60</v>
      </c>
      <c r="Z31" s="11">
        <f t="shared" si="30"/>
        <v>525</v>
      </c>
      <c r="AA31" s="68">
        <f t="shared" si="30"/>
        <v>564755.27429999993</v>
      </c>
      <c r="AB31" s="68">
        <f t="shared" si="30"/>
        <v>564755.27430000005</v>
      </c>
      <c r="AF31" s="216"/>
      <c r="AG31" s="219"/>
      <c r="AH31" s="221"/>
      <c r="AI31" s="216"/>
      <c r="AJ31" s="11"/>
      <c r="AK31" s="10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63"/>
      <c r="AW31" s="11"/>
      <c r="AX31" s="11"/>
      <c r="AY31" s="11"/>
      <c r="AZ31" s="11"/>
      <c r="BA31" s="11"/>
      <c r="BB31" s="11"/>
      <c r="BC31" s="11"/>
      <c r="BD31" s="189"/>
      <c r="BE31" s="189"/>
    </row>
    <row r="32" spans="1:57" ht="15.75" x14ac:dyDescent="0.25">
      <c r="B32" s="73"/>
      <c r="C32" s="223"/>
      <c r="D32" s="38" t="s">
        <v>30</v>
      </c>
      <c r="E32" s="39" t="s">
        <v>10</v>
      </c>
      <c r="F32" s="39" t="s">
        <v>31</v>
      </c>
      <c r="G32" s="15">
        <v>0</v>
      </c>
      <c r="H32" s="14">
        <v>0</v>
      </c>
      <c r="I32" s="15">
        <v>3513</v>
      </c>
      <c r="J32" s="15">
        <v>0</v>
      </c>
      <c r="K32" s="15">
        <v>0</v>
      </c>
      <c r="L32" s="15">
        <v>0</v>
      </c>
      <c r="M32" s="15">
        <v>45</v>
      </c>
      <c r="N32" s="15">
        <v>0</v>
      </c>
      <c r="O32" s="15">
        <v>24</v>
      </c>
      <c r="P32" s="15">
        <v>60</v>
      </c>
      <c r="Q32" s="15">
        <v>0</v>
      </c>
      <c r="R32" s="15">
        <v>0</v>
      </c>
      <c r="S32" s="15">
        <v>0</v>
      </c>
      <c r="T32" s="15">
        <v>255</v>
      </c>
      <c r="U32" s="15">
        <v>0</v>
      </c>
      <c r="V32" s="15">
        <v>255</v>
      </c>
      <c r="W32" s="159">
        <v>0</v>
      </c>
      <c r="X32" s="15">
        <v>0</v>
      </c>
      <c r="Y32" s="15">
        <v>0</v>
      </c>
      <c r="Z32" s="15">
        <v>0</v>
      </c>
      <c r="AA32" s="69">
        <f>SUM(G32:Z32)-W32</f>
        <v>4152</v>
      </c>
      <c r="AB32" s="200">
        <f>SUM(AA32:AA34)</f>
        <v>17008.9768</v>
      </c>
      <c r="AF32" s="223"/>
      <c r="AG32" s="38" t="s">
        <v>30</v>
      </c>
      <c r="AH32" s="39" t="s">
        <v>10</v>
      </c>
      <c r="AI32" s="39" t="s">
        <v>31</v>
      </c>
      <c r="AJ32" s="179">
        <f>G32/$AA32</f>
        <v>0</v>
      </c>
      <c r="AK32" s="179">
        <f t="shared" ref="AK32:BC32" si="34">H32/$AA32</f>
        <v>0</v>
      </c>
      <c r="AL32" s="179">
        <f t="shared" si="34"/>
        <v>0.84609826589595372</v>
      </c>
      <c r="AM32" s="179">
        <f t="shared" si="34"/>
        <v>0</v>
      </c>
      <c r="AN32" s="179">
        <f t="shared" si="34"/>
        <v>0</v>
      </c>
      <c r="AO32" s="179">
        <f t="shared" si="34"/>
        <v>0</v>
      </c>
      <c r="AP32" s="179">
        <f t="shared" si="34"/>
        <v>1.0838150289017341E-2</v>
      </c>
      <c r="AQ32" s="179">
        <f t="shared" si="34"/>
        <v>0</v>
      </c>
      <c r="AR32" s="179">
        <f t="shared" si="34"/>
        <v>5.7803468208092483E-3</v>
      </c>
      <c r="AS32" s="179">
        <f t="shared" si="34"/>
        <v>1.4450867052023121E-2</v>
      </c>
      <c r="AT32" s="179">
        <f t="shared" si="34"/>
        <v>0</v>
      </c>
      <c r="AU32" s="179">
        <f t="shared" si="34"/>
        <v>0</v>
      </c>
      <c r="AV32" s="179">
        <f t="shared" si="34"/>
        <v>0</v>
      </c>
      <c r="AW32" s="179">
        <f t="shared" si="34"/>
        <v>6.1416184971098263E-2</v>
      </c>
      <c r="AX32" s="179">
        <f t="shared" si="34"/>
        <v>0</v>
      </c>
      <c r="AY32" s="179">
        <f t="shared" si="34"/>
        <v>6.1416184971098263E-2</v>
      </c>
      <c r="AZ32" s="179">
        <f t="shared" si="34"/>
        <v>0</v>
      </c>
      <c r="BA32" s="179">
        <f t="shared" si="34"/>
        <v>0</v>
      </c>
      <c r="BB32" s="179">
        <f t="shared" si="34"/>
        <v>0</v>
      </c>
      <c r="BC32" s="179">
        <f t="shared" si="34"/>
        <v>0</v>
      </c>
      <c r="BD32" s="181">
        <f>SUM(AJ32:BC32)-AZ32</f>
        <v>1</v>
      </c>
      <c r="BE32" s="224">
        <v>1</v>
      </c>
    </row>
    <row r="33" spans="2:57" ht="15.75" x14ac:dyDescent="0.25">
      <c r="B33" s="73"/>
      <c r="C33" s="198"/>
      <c r="D33" s="40" t="s">
        <v>30</v>
      </c>
      <c r="E33" s="41" t="s">
        <v>18</v>
      </c>
      <c r="F33" s="41" t="s">
        <v>32</v>
      </c>
      <c r="G33" s="17">
        <v>0</v>
      </c>
      <c r="H33" s="16">
        <v>0</v>
      </c>
      <c r="I33" s="17">
        <v>30</v>
      </c>
      <c r="J33" s="17">
        <v>0</v>
      </c>
      <c r="K33" s="17">
        <v>0</v>
      </c>
      <c r="L33" s="17">
        <v>123.21430000000001</v>
      </c>
      <c r="M33" s="17">
        <v>0</v>
      </c>
      <c r="N33" s="17">
        <v>0</v>
      </c>
      <c r="O33" s="17">
        <v>167.5</v>
      </c>
      <c r="P33" s="17">
        <v>0</v>
      </c>
      <c r="Q33" s="17">
        <v>0</v>
      </c>
      <c r="R33" s="17">
        <v>0</v>
      </c>
      <c r="S33" s="17">
        <v>0</v>
      </c>
      <c r="T33" s="17">
        <v>2947.25</v>
      </c>
      <c r="U33" s="17">
        <v>0</v>
      </c>
      <c r="V33" s="17">
        <v>90</v>
      </c>
      <c r="W33" s="160">
        <v>30</v>
      </c>
      <c r="X33" s="17">
        <v>0</v>
      </c>
      <c r="Y33" s="17">
        <v>0</v>
      </c>
      <c r="Z33" s="17">
        <v>0</v>
      </c>
      <c r="AA33" s="69">
        <f t="shared" ref="AA33:AA96" si="35">SUM(G33:Z33)-W33</f>
        <v>3357.9643000000001</v>
      </c>
      <c r="AB33" s="201"/>
      <c r="AF33" s="198"/>
      <c r="AG33" s="40" t="s">
        <v>30</v>
      </c>
      <c r="AH33" s="41" t="s">
        <v>18</v>
      </c>
      <c r="AI33" s="41" t="s">
        <v>32</v>
      </c>
      <c r="AJ33" s="179">
        <f t="shared" ref="AJ33:AJ96" si="36">G33/$AA33</f>
        <v>0</v>
      </c>
      <c r="AK33" s="179">
        <f t="shared" ref="AK33:AK96" si="37">H33/$AA33</f>
        <v>0</v>
      </c>
      <c r="AL33" s="179">
        <f t="shared" ref="AL33:AL96" si="38">I33/$AA33</f>
        <v>8.9339841998915832E-3</v>
      </c>
      <c r="AM33" s="179">
        <f t="shared" ref="AM33:AM96" si="39">J33/$AA33</f>
        <v>0</v>
      </c>
      <c r="AN33" s="179">
        <f t="shared" ref="AN33:AN96" si="40">K33/$AA33</f>
        <v>0</v>
      </c>
      <c r="AO33" s="179">
        <f t="shared" ref="AO33:AO96" si="41">L33/$AA33</f>
        <v>3.6693153646690048E-2</v>
      </c>
      <c r="AP33" s="179">
        <f t="shared" ref="AP33:AP96" si="42">M33/$AA33</f>
        <v>0</v>
      </c>
      <c r="AQ33" s="179">
        <f t="shared" ref="AQ33:AQ96" si="43">N33/$AA33</f>
        <v>0</v>
      </c>
      <c r="AR33" s="179">
        <f t="shared" ref="AR33:AR96" si="44">O33/$AA33</f>
        <v>4.9881411782728001E-2</v>
      </c>
      <c r="AS33" s="179">
        <f t="shared" ref="AS33:AS96" si="45">P33/$AA33</f>
        <v>0</v>
      </c>
      <c r="AT33" s="179">
        <f t="shared" ref="AT33:AT96" si="46">Q33/$AA33</f>
        <v>0</v>
      </c>
      <c r="AU33" s="179">
        <f t="shared" ref="AU33:AU96" si="47">R33/$AA33</f>
        <v>0</v>
      </c>
      <c r="AV33" s="179">
        <f t="shared" ref="AV33:AV96" si="48">S33/$AA33</f>
        <v>0</v>
      </c>
      <c r="AW33" s="179">
        <f t="shared" ref="AW33:AW96" si="49">T33/$AA33</f>
        <v>0.87768949777101557</v>
      </c>
      <c r="AX33" s="179">
        <f t="shared" ref="AX33:AX96" si="50">U33/$AA33</f>
        <v>0</v>
      </c>
      <c r="AY33" s="179">
        <f t="shared" ref="AY33:AY96" si="51">V33/$AA33</f>
        <v>2.6801952599674748E-2</v>
      </c>
      <c r="AZ33" s="179">
        <f t="shared" ref="AZ33:AZ96" si="52">W33/$AA33</f>
        <v>8.9339841998915832E-3</v>
      </c>
      <c r="BA33" s="179">
        <f t="shared" ref="BA33:BA96" si="53">X33/$AA33</f>
        <v>0</v>
      </c>
      <c r="BB33" s="179">
        <f t="shared" ref="BB33:BB96" si="54">Y33/$AA33</f>
        <v>0</v>
      </c>
      <c r="BC33" s="179">
        <f t="shared" ref="BC33:BC96" si="55">Z33/$AA33</f>
        <v>0</v>
      </c>
      <c r="BD33" s="181">
        <f t="shared" ref="BD33:BD96" si="56">SUM(AJ33:BC33)-AZ33</f>
        <v>1</v>
      </c>
      <c r="BE33" s="225"/>
    </row>
    <row r="34" spans="2:57" ht="31.5" x14ac:dyDescent="0.25">
      <c r="B34" s="73"/>
      <c r="C34" s="199"/>
      <c r="D34" s="42" t="s">
        <v>30</v>
      </c>
      <c r="E34" s="43" t="s">
        <v>147</v>
      </c>
      <c r="F34" s="43" t="s">
        <v>33</v>
      </c>
      <c r="G34" s="255">
        <v>0</v>
      </c>
      <c r="H34" s="256">
        <v>0</v>
      </c>
      <c r="I34" s="89">
        <v>0</v>
      </c>
      <c r="J34" s="89">
        <v>0</v>
      </c>
      <c r="K34" s="89">
        <v>0</v>
      </c>
      <c r="L34" s="89">
        <v>8167.9408000000003</v>
      </c>
      <c r="M34" s="89">
        <v>0</v>
      </c>
      <c r="N34" s="89">
        <v>0</v>
      </c>
      <c r="O34" s="89">
        <v>416.17230000000001</v>
      </c>
      <c r="P34" s="89">
        <v>438</v>
      </c>
      <c r="Q34" s="89">
        <v>0</v>
      </c>
      <c r="R34" s="89">
        <v>0</v>
      </c>
      <c r="S34" s="89">
        <v>278.75</v>
      </c>
      <c r="T34" s="89">
        <v>65.263199999999998</v>
      </c>
      <c r="U34" s="89">
        <v>0</v>
      </c>
      <c r="V34" s="89">
        <v>132.8862</v>
      </c>
      <c r="W34" s="169">
        <v>104.9162</v>
      </c>
      <c r="X34" s="89">
        <v>0</v>
      </c>
      <c r="Y34" s="89">
        <v>0</v>
      </c>
      <c r="Z34" s="257">
        <v>0</v>
      </c>
      <c r="AA34" s="294">
        <f t="shared" si="35"/>
        <v>9499.0125000000007</v>
      </c>
      <c r="AB34" s="202"/>
      <c r="AF34" s="199"/>
      <c r="AG34" s="42" t="s">
        <v>30</v>
      </c>
      <c r="AH34" s="43" t="s">
        <v>147</v>
      </c>
      <c r="AI34" s="43" t="s">
        <v>33</v>
      </c>
      <c r="AJ34" s="281">
        <f t="shared" si="36"/>
        <v>0</v>
      </c>
      <c r="AK34" s="281">
        <f t="shared" si="37"/>
        <v>0</v>
      </c>
      <c r="AL34" s="281">
        <f t="shared" si="38"/>
        <v>0</v>
      </c>
      <c r="AM34" s="281">
        <f t="shared" si="39"/>
        <v>0</v>
      </c>
      <c r="AN34" s="281">
        <f t="shared" si="40"/>
        <v>0</v>
      </c>
      <c r="AO34" s="281">
        <f t="shared" si="41"/>
        <v>0.85987262360166383</v>
      </c>
      <c r="AP34" s="281">
        <f t="shared" si="42"/>
        <v>0</v>
      </c>
      <c r="AQ34" s="281">
        <f t="shared" si="43"/>
        <v>0</v>
      </c>
      <c r="AR34" s="281">
        <f t="shared" si="44"/>
        <v>4.3812164685539681E-2</v>
      </c>
      <c r="AS34" s="281">
        <f t="shared" si="45"/>
        <v>4.6110056176892067E-2</v>
      </c>
      <c r="AT34" s="281">
        <f t="shared" si="46"/>
        <v>0</v>
      </c>
      <c r="AU34" s="281">
        <f t="shared" si="47"/>
        <v>0</v>
      </c>
      <c r="AV34" s="281">
        <f t="shared" si="48"/>
        <v>2.9345155614859963E-2</v>
      </c>
      <c r="AW34" s="281">
        <f t="shared" si="49"/>
        <v>6.8705246992779509E-3</v>
      </c>
      <c r="AX34" s="281">
        <f t="shared" si="50"/>
        <v>0</v>
      </c>
      <c r="AY34" s="281">
        <f t="shared" si="51"/>
        <v>1.3989475221766473E-2</v>
      </c>
      <c r="AZ34" s="281">
        <f t="shared" si="52"/>
        <v>1.1044958620698731E-2</v>
      </c>
      <c r="BA34" s="281">
        <f t="shared" si="53"/>
        <v>0</v>
      </c>
      <c r="BB34" s="281">
        <f t="shared" si="54"/>
        <v>0</v>
      </c>
      <c r="BC34" s="281">
        <f t="shared" si="55"/>
        <v>0</v>
      </c>
      <c r="BD34" s="181">
        <f t="shared" si="56"/>
        <v>0.99999999999999989</v>
      </c>
      <c r="BE34" s="226"/>
    </row>
    <row r="35" spans="2:57" ht="31.5" x14ac:dyDescent="0.25">
      <c r="B35" s="73"/>
      <c r="C35" s="197"/>
      <c r="D35" s="40" t="s">
        <v>148</v>
      </c>
      <c r="E35" s="41" t="s">
        <v>147</v>
      </c>
      <c r="F35" s="41" t="s">
        <v>34</v>
      </c>
      <c r="G35" s="83">
        <v>0</v>
      </c>
      <c r="H35" s="254">
        <v>0</v>
      </c>
      <c r="I35" s="83">
        <v>0</v>
      </c>
      <c r="J35" s="83">
        <v>0</v>
      </c>
      <c r="K35" s="83">
        <v>0</v>
      </c>
      <c r="L35" s="83">
        <f>4599.2698+0.7895</f>
        <v>4600.0592999999999</v>
      </c>
      <c r="M35" s="83">
        <v>0</v>
      </c>
      <c r="N35" s="83">
        <v>0</v>
      </c>
      <c r="O35" s="83">
        <v>189.82769999999999</v>
      </c>
      <c r="P35" s="83">
        <v>246</v>
      </c>
      <c r="Q35" s="83">
        <v>0</v>
      </c>
      <c r="R35" s="83">
        <v>0</v>
      </c>
      <c r="S35" s="83">
        <v>141.25</v>
      </c>
      <c r="T35" s="83">
        <v>24.736799999999999</v>
      </c>
      <c r="U35" s="83">
        <v>0</v>
      </c>
      <c r="V35" s="83">
        <v>77.113799999999998</v>
      </c>
      <c r="W35" s="168">
        <v>135.0838</v>
      </c>
      <c r="X35" s="83">
        <v>0</v>
      </c>
      <c r="Y35" s="83">
        <v>0</v>
      </c>
      <c r="Z35" s="83">
        <v>0</v>
      </c>
      <c r="AA35" s="293">
        <f t="shared" si="35"/>
        <v>5278.9875999999995</v>
      </c>
      <c r="AB35" s="203">
        <f>SUM(AA35:AA36)</f>
        <v>5278.9875999999995</v>
      </c>
      <c r="AF35" s="197"/>
      <c r="AG35" s="40" t="s">
        <v>148</v>
      </c>
      <c r="AH35" s="41" t="s">
        <v>147</v>
      </c>
      <c r="AI35" s="41" t="s">
        <v>34</v>
      </c>
      <c r="AJ35" s="282">
        <f t="shared" si="36"/>
        <v>0</v>
      </c>
      <c r="AK35" s="282">
        <f t="shared" si="37"/>
        <v>0</v>
      </c>
      <c r="AL35" s="282">
        <f t="shared" si="38"/>
        <v>0</v>
      </c>
      <c r="AM35" s="282">
        <f t="shared" si="39"/>
        <v>0</v>
      </c>
      <c r="AN35" s="282">
        <f t="shared" si="40"/>
        <v>0</v>
      </c>
      <c r="AO35" s="282">
        <f t="shared" si="41"/>
        <v>0.87139043478715505</v>
      </c>
      <c r="AP35" s="282">
        <f t="shared" si="42"/>
        <v>0</v>
      </c>
      <c r="AQ35" s="282">
        <f t="shared" si="43"/>
        <v>0</v>
      </c>
      <c r="AR35" s="282">
        <f t="shared" si="44"/>
        <v>3.5959110796168571E-2</v>
      </c>
      <c r="AS35" s="282">
        <f t="shared" si="45"/>
        <v>4.659984425801645E-2</v>
      </c>
      <c r="AT35" s="282">
        <f t="shared" si="46"/>
        <v>0</v>
      </c>
      <c r="AU35" s="282">
        <f t="shared" si="47"/>
        <v>0</v>
      </c>
      <c r="AV35" s="282">
        <f t="shared" si="48"/>
        <v>2.6757024396117168E-2</v>
      </c>
      <c r="AW35" s="282">
        <f t="shared" si="49"/>
        <v>4.6858984855353706E-3</v>
      </c>
      <c r="AX35" s="282">
        <f t="shared" si="50"/>
        <v>0</v>
      </c>
      <c r="AY35" s="282">
        <f t="shared" si="51"/>
        <v>1.4607687277007434E-2</v>
      </c>
      <c r="AZ35" s="282">
        <f t="shared" si="52"/>
        <v>2.5588959519435128E-2</v>
      </c>
      <c r="BA35" s="282">
        <f t="shared" si="53"/>
        <v>0</v>
      </c>
      <c r="BB35" s="282">
        <f t="shared" si="54"/>
        <v>0</v>
      </c>
      <c r="BC35" s="283">
        <f t="shared" si="55"/>
        <v>0</v>
      </c>
      <c r="BD35" s="181">
        <f t="shared" si="56"/>
        <v>1</v>
      </c>
      <c r="BE35" s="227">
        <f>SUM(BD35:BD36)</f>
        <v>1</v>
      </c>
    </row>
    <row r="36" spans="2:57" ht="31.5" x14ac:dyDescent="0.25">
      <c r="B36" s="73"/>
      <c r="C36" s="199"/>
      <c r="D36" s="42" t="s">
        <v>148</v>
      </c>
      <c r="E36" s="43" t="s">
        <v>147</v>
      </c>
      <c r="F36" s="43" t="s">
        <v>149</v>
      </c>
      <c r="G36" s="13"/>
      <c r="H36" s="272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60"/>
      <c r="X36" s="273"/>
      <c r="Y36" s="273"/>
      <c r="Z36" s="13"/>
      <c r="AA36" s="295">
        <f t="shared" si="35"/>
        <v>0</v>
      </c>
      <c r="AB36" s="202"/>
      <c r="AF36" s="199"/>
      <c r="AG36" s="42" t="s">
        <v>148</v>
      </c>
      <c r="AH36" s="43" t="s">
        <v>147</v>
      </c>
      <c r="AI36" s="43" t="s">
        <v>149</v>
      </c>
      <c r="AJ36" s="278"/>
      <c r="AK36" s="278"/>
      <c r="AL36" s="278"/>
      <c r="AM36" s="278"/>
      <c r="AN36" s="278"/>
      <c r="AO36" s="278"/>
      <c r="AP36" s="278"/>
      <c r="AQ36" s="278"/>
      <c r="AR36" s="278"/>
      <c r="AS36" s="278"/>
      <c r="AT36" s="278"/>
      <c r="AU36" s="278"/>
      <c r="AV36" s="278"/>
      <c r="AW36" s="278"/>
      <c r="AX36" s="278"/>
      <c r="AY36" s="278"/>
      <c r="AZ36" s="278"/>
      <c r="BA36" s="278"/>
      <c r="BB36" s="278"/>
      <c r="BC36" s="278"/>
      <c r="BD36" s="181">
        <f t="shared" si="56"/>
        <v>0</v>
      </c>
      <c r="BE36" s="226"/>
    </row>
    <row r="37" spans="2:57" ht="15.75" x14ac:dyDescent="0.25">
      <c r="B37" s="73"/>
      <c r="C37" s="70"/>
      <c r="D37" s="44" t="s">
        <v>35</v>
      </c>
      <c r="E37" s="45" t="s">
        <v>10</v>
      </c>
      <c r="F37" s="45" t="s">
        <v>35</v>
      </c>
      <c r="G37" s="266">
        <v>0</v>
      </c>
      <c r="H37" s="267">
        <v>0</v>
      </c>
      <c r="I37" s="103">
        <v>3510</v>
      </c>
      <c r="J37" s="103">
        <v>45</v>
      </c>
      <c r="K37" s="103">
        <v>0</v>
      </c>
      <c r="L37" s="103">
        <v>315</v>
      </c>
      <c r="M37" s="103">
        <v>0</v>
      </c>
      <c r="N37" s="103">
        <v>0</v>
      </c>
      <c r="O37" s="103">
        <v>2415</v>
      </c>
      <c r="P37" s="103">
        <v>120</v>
      </c>
      <c r="Q37" s="103">
        <v>0</v>
      </c>
      <c r="R37" s="103">
        <v>0</v>
      </c>
      <c r="S37" s="103">
        <v>615</v>
      </c>
      <c r="T37" s="103">
        <v>210</v>
      </c>
      <c r="U37" s="103">
        <v>0</v>
      </c>
      <c r="V37" s="103">
        <v>75</v>
      </c>
      <c r="W37" s="174">
        <v>30</v>
      </c>
      <c r="X37" s="103">
        <v>0</v>
      </c>
      <c r="Y37" s="103">
        <v>0</v>
      </c>
      <c r="Z37" s="268">
        <v>0</v>
      </c>
      <c r="AA37" s="296">
        <f t="shared" si="35"/>
        <v>7305</v>
      </c>
      <c r="AB37" s="146">
        <f>SUM(AA37)</f>
        <v>7305</v>
      </c>
      <c r="AF37" s="70"/>
      <c r="AG37" s="44" t="s">
        <v>35</v>
      </c>
      <c r="AH37" s="45" t="s">
        <v>10</v>
      </c>
      <c r="AI37" s="45" t="s">
        <v>35</v>
      </c>
      <c r="AJ37" s="279">
        <f t="shared" si="36"/>
        <v>0</v>
      </c>
      <c r="AK37" s="279">
        <f t="shared" si="37"/>
        <v>0</v>
      </c>
      <c r="AL37" s="279">
        <f t="shared" si="38"/>
        <v>0.48049281314168379</v>
      </c>
      <c r="AM37" s="279">
        <f t="shared" si="39"/>
        <v>6.1601642710472282E-3</v>
      </c>
      <c r="AN37" s="279">
        <f t="shared" si="40"/>
        <v>0</v>
      </c>
      <c r="AO37" s="279">
        <f t="shared" si="41"/>
        <v>4.3121149897330596E-2</v>
      </c>
      <c r="AP37" s="279">
        <f t="shared" si="42"/>
        <v>0</v>
      </c>
      <c r="AQ37" s="279">
        <f t="shared" si="43"/>
        <v>0</v>
      </c>
      <c r="AR37" s="279">
        <f t="shared" si="44"/>
        <v>0.33059548254620125</v>
      </c>
      <c r="AS37" s="279">
        <f t="shared" si="45"/>
        <v>1.6427104722792608E-2</v>
      </c>
      <c r="AT37" s="279">
        <f t="shared" si="46"/>
        <v>0</v>
      </c>
      <c r="AU37" s="279">
        <f t="shared" si="47"/>
        <v>0</v>
      </c>
      <c r="AV37" s="279">
        <f t="shared" si="48"/>
        <v>8.4188911704312114E-2</v>
      </c>
      <c r="AW37" s="279">
        <f t="shared" si="49"/>
        <v>2.8747433264887063E-2</v>
      </c>
      <c r="AX37" s="279">
        <f t="shared" si="50"/>
        <v>0</v>
      </c>
      <c r="AY37" s="279">
        <f t="shared" si="51"/>
        <v>1.0266940451745379E-2</v>
      </c>
      <c r="AZ37" s="279">
        <f t="shared" si="52"/>
        <v>4.1067761806981521E-3</v>
      </c>
      <c r="BA37" s="279">
        <f t="shared" si="53"/>
        <v>0</v>
      </c>
      <c r="BB37" s="279">
        <f t="shared" si="54"/>
        <v>0</v>
      </c>
      <c r="BC37" s="280">
        <f t="shared" si="55"/>
        <v>0</v>
      </c>
      <c r="BD37" s="181">
        <f t="shared" si="56"/>
        <v>1</v>
      </c>
      <c r="BE37" s="190">
        <f>SUM(BD37)</f>
        <v>1</v>
      </c>
    </row>
    <row r="38" spans="2:57" ht="15.75" x14ac:dyDescent="0.25">
      <c r="B38" s="73"/>
      <c r="C38" s="197"/>
      <c r="D38" s="40" t="s">
        <v>36</v>
      </c>
      <c r="E38" s="41" t="s">
        <v>17</v>
      </c>
      <c r="F38" s="41" t="s">
        <v>37</v>
      </c>
      <c r="G38" s="83">
        <v>0</v>
      </c>
      <c r="H38" s="254">
        <v>0</v>
      </c>
      <c r="I38" s="83">
        <v>0</v>
      </c>
      <c r="J38" s="83">
        <v>0</v>
      </c>
      <c r="K38" s="83">
        <v>0</v>
      </c>
      <c r="L38" s="83">
        <v>0</v>
      </c>
      <c r="M38" s="83">
        <v>0</v>
      </c>
      <c r="N38" s="83">
        <v>0</v>
      </c>
      <c r="O38" s="83">
        <v>0</v>
      </c>
      <c r="P38" s="83">
        <v>0</v>
      </c>
      <c r="Q38" s="83">
        <v>30</v>
      </c>
      <c r="R38" s="83">
        <v>3913.5</v>
      </c>
      <c r="S38" s="83">
        <v>0</v>
      </c>
      <c r="T38" s="83">
        <v>350</v>
      </c>
      <c r="U38" s="83">
        <v>0</v>
      </c>
      <c r="V38" s="83">
        <v>0</v>
      </c>
      <c r="W38" s="168">
        <v>0</v>
      </c>
      <c r="X38" s="83">
        <v>0</v>
      </c>
      <c r="Y38" s="83">
        <v>0</v>
      </c>
      <c r="Z38" s="83">
        <v>0</v>
      </c>
      <c r="AA38" s="293">
        <f t="shared" si="35"/>
        <v>4293.5</v>
      </c>
      <c r="AB38" s="203">
        <f>SUM(AA38:AA47)</f>
        <v>36925.4061</v>
      </c>
      <c r="AF38" s="197"/>
      <c r="AG38" s="40" t="s">
        <v>36</v>
      </c>
      <c r="AH38" s="41" t="s">
        <v>17</v>
      </c>
      <c r="AI38" s="41" t="s">
        <v>37</v>
      </c>
      <c r="AJ38" s="179">
        <f t="shared" si="36"/>
        <v>0</v>
      </c>
      <c r="AK38" s="179">
        <f t="shared" si="37"/>
        <v>0</v>
      </c>
      <c r="AL38" s="179">
        <f t="shared" si="38"/>
        <v>0</v>
      </c>
      <c r="AM38" s="179">
        <f t="shared" si="39"/>
        <v>0</v>
      </c>
      <c r="AN38" s="179">
        <f t="shared" si="40"/>
        <v>0</v>
      </c>
      <c r="AO38" s="179">
        <f t="shared" si="41"/>
        <v>0</v>
      </c>
      <c r="AP38" s="179">
        <f t="shared" si="42"/>
        <v>0</v>
      </c>
      <c r="AQ38" s="179">
        <f t="shared" si="43"/>
        <v>0</v>
      </c>
      <c r="AR38" s="179">
        <f t="shared" si="44"/>
        <v>0</v>
      </c>
      <c r="AS38" s="179">
        <f t="shared" si="45"/>
        <v>0</v>
      </c>
      <c r="AT38" s="179">
        <f t="shared" si="46"/>
        <v>6.9873063933853499E-3</v>
      </c>
      <c r="AU38" s="179">
        <f t="shared" si="47"/>
        <v>0.91149411901711885</v>
      </c>
      <c r="AV38" s="179">
        <f t="shared" si="48"/>
        <v>0</v>
      </c>
      <c r="AW38" s="179">
        <f t="shared" si="49"/>
        <v>8.1518574589495754E-2</v>
      </c>
      <c r="AX38" s="179">
        <f t="shared" si="50"/>
        <v>0</v>
      </c>
      <c r="AY38" s="179">
        <f t="shared" si="51"/>
        <v>0</v>
      </c>
      <c r="AZ38" s="179">
        <f t="shared" si="52"/>
        <v>0</v>
      </c>
      <c r="BA38" s="179">
        <f t="shared" si="53"/>
        <v>0</v>
      </c>
      <c r="BB38" s="179">
        <f t="shared" si="54"/>
        <v>0</v>
      </c>
      <c r="BC38" s="179">
        <f t="shared" si="55"/>
        <v>0</v>
      </c>
      <c r="BD38" s="181">
        <f t="shared" si="56"/>
        <v>0.99999999999999989</v>
      </c>
      <c r="BE38" s="227">
        <v>1</v>
      </c>
    </row>
    <row r="39" spans="2:57" ht="15.75" x14ac:dyDescent="0.25">
      <c r="B39" s="73"/>
      <c r="C39" s="198"/>
      <c r="D39" s="46" t="s">
        <v>36</v>
      </c>
      <c r="E39" s="47" t="s">
        <v>17</v>
      </c>
      <c r="F39" s="47" t="s">
        <v>36</v>
      </c>
      <c r="G39" s="17">
        <v>0</v>
      </c>
      <c r="H39" s="16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38</v>
      </c>
      <c r="P39" s="17">
        <v>0</v>
      </c>
      <c r="Q39" s="17">
        <v>623.98309999999992</v>
      </c>
      <c r="R39" s="17">
        <v>5100.2563</v>
      </c>
      <c r="S39" s="17">
        <v>0</v>
      </c>
      <c r="T39" s="17">
        <v>365</v>
      </c>
      <c r="U39" s="17">
        <v>0</v>
      </c>
      <c r="V39" s="17">
        <v>0</v>
      </c>
      <c r="W39" s="160">
        <v>0</v>
      </c>
      <c r="X39" s="17">
        <v>0</v>
      </c>
      <c r="Y39" s="17">
        <v>0</v>
      </c>
      <c r="Z39" s="17">
        <v>0</v>
      </c>
      <c r="AA39" s="69">
        <f t="shared" si="35"/>
        <v>6127.2394000000004</v>
      </c>
      <c r="AB39" s="201"/>
      <c r="AF39" s="198"/>
      <c r="AG39" s="46" t="s">
        <v>36</v>
      </c>
      <c r="AH39" s="47" t="s">
        <v>17</v>
      </c>
      <c r="AI39" s="47" t="s">
        <v>36</v>
      </c>
      <c r="AJ39" s="179">
        <f t="shared" si="36"/>
        <v>0</v>
      </c>
      <c r="AK39" s="179">
        <f t="shared" si="37"/>
        <v>0</v>
      </c>
      <c r="AL39" s="179">
        <f t="shared" si="38"/>
        <v>0</v>
      </c>
      <c r="AM39" s="179">
        <f t="shared" si="39"/>
        <v>0</v>
      </c>
      <c r="AN39" s="179">
        <f t="shared" si="40"/>
        <v>0</v>
      </c>
      <c r="AO39" s="179">
        <f t="shared" si="41"/>
        <v>0</v>
      </c>
      <c r="AP39" s="179">
        <f t="shared" si="42"/>
        <v>0</v>
      </c>
      <c r="AQ39" s="179">
        <f t="shared" si="43"/>
        <v>0</v>
      </c>
      <c r="AR39" s="179">
        <f t="shared" si="44"/>
        <v>6.2018141481463901E-3</v>
      </c>
      <c r="AS39" s="179">
        <f t="shared" si="45"/>
        <v>0</v>
      </c>
      <c r="AT39" s="179">
        <f t="shared" si="46"/>
        <v>0.10183755836274325</v>
      </c>
      <c r="AU39" s="179">
        <f t="shared" si="47"/>
        <v>0.83239057053980947</v>
      </c>
      <c r="AV39" s="179">
        <f t="shared" si="48"/>
        <v>0</v>
      </c>
      <c r="AW39" s="179">
        <f t="shared" si="49"/>
        <v>5.9570056949300849E-2</v>
      </c>
      <c r="AX39" s="179">
        <f t="shared" si="50"/>
        <v>0</v>
      </c>
      <c r="AY39" s="179">
        <f t="shared" si="51"/>
        <v>0</v>
      </c>
      <c r="AZ39" s="179">
        <f t="shared" si="52"/>
        <v>0</v>
      </c>
      <c r="BA39" s="179">
        <f t="shared" si="53"/>
        <v>0</v>
      </c>
      <c r="BB39" s="179">
        <f t="shared" si="54"/>
        <v>0</v>
      </c>
      <c r="BC39" s="179">
        <f t="shared" si="55"/>
        <v>0</v>
      </c>
      <c r="BD39" s="181">
        <f t="shared" si="56"/>
        <v>0.99999999999999989</v>
      </c>
      <c r="BE39" s="225"/>
    </row>
    <row r="40" spans="2:57" ht="15.75" x14ac:dyDescent="0.25">
      <c r="B40" s="73"/>
      <c r="C40" s="198"/>
      <c r="D40" s="46" t="s">
        <v>36</v>
      </c>
      <c r="E40" s="47" t="s">
        <v>27</v>
      </c>
      <c r="F40" s="47" t="s">
        <v>38</v>
      </c>
      <c r="G40" s="17">
        <v>0</v>
      </c>
      <c r="H40" s="16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3825</v>
      </c>
      <c r="R40" s="17">
        <v>0</v>
      </c>
      <c r="S40" s="17">
        <v>78</v>
      </c>
      <c r="T40" s="17">
        <v>165</v>
      </c>
      <c r="U40" s="17">
        <v>0</v>
      </c>
      <c r="V40" s="17">
        <v>0</v>
      </c>
      <c r="W40" s="160">
        <v>0</v>
      </c>
      <c r="X40" s="17">
        <v>0</v>
      </c>
      <c r="Y40" s="17">
        <v>0</v>
      </c>
      <c r="Z40" s="17">
        <v>0</v>
      </c>
      <c r="AA40" s="69">
        <f t="shared" si="35"/>
        <v>4068</v>
      </c>
      <c r="AB40" s="201"/>
      <c r="AF40" s="198"/>
      <c r="AG40" s="46" t="s">
        <v>36</v>
      </c>
      <c r="AH40" s="47" t="s">
        <v>27</v>
      </c>
      <c r="AI40" s="47" t="s">
        <v>38</v>
      </c>
      <c r="AJ40" s="179">
        <f t="shared" si="36"/>
        <v>0</v>
      </c>
      <c r="AK40" s="179">
        <f t="shared" si="37"/>
        <v>0</v>
      </c>
      <c r="AL40" s="179">
        <f t="shared" si="38"/>
        <v>0</v>
      </c>
      <c r="AM40" s="179">
        <f t="shared" si="39"/>
        <v>0</v>
      </c>
      <c r="AN40" s="179">
        <f t="shared" si="40"/>
        <v>0</v>
      </c>
      <c r="AO40" s="179">
        <f t="shared" si="41"/>
        <v>0</v>
      </c>
      <c r="AP40" s="179">
        <f t="shared" si="42"/>
        <v>0</v>
      </c>
      <c r="AQ40" s="179">
        <f t="shared" si="43"/>
        <v>0</v>
      </c>
      <c r="AR40" s="179">
        <f t="shared" si="44"/>
        <v>0</v>
      </c>
      <c r="AS40" s="179">
        <f t="shared" si="45"/>
        <v>0</v>
      </c>
      <c r="AT40" s="179">
        <f t="shared" si="46"/>
        <v>0.94026548672566368</v>
      </c>
      <c r="AU40" s="179">
        <f t="shared" si="47"/>
        <v>0</v>
      </c>
      <c r="AV40" s="179">
        <f t="shared" si="48"/>
        <v>1.9174041297935103E-2</v>
      </c>
      <c r="AW40" s="179">
        <f t="shared" si="49"/>
        <v>4.0560471976401183E-2</v>
      </c>
      <c r="AX40" s="179">
        <f t="shared" si="50"/>
        <v>0</v>
      </c>
      <c r="AY40" s="179">
        <f t="shared" si="51"/>
        <v>0</v>
      </c>
      <c r="AZ40" s="179">
        <f t="shared" si="52"/>
        <v>0</v>
      </c>
      <c r="BA40" s="179">
        <f t="shared" si="53"/>
        <v>0</v>
      </c>
      <c r="BB40" s="179">
        <f t="shared" si="54"/>
        <v>0</v>
      </c>
      <c r="BC40" s="179">
        <f t="shared" si="55"/>
        <v>0</v>
      </c>
      <c r="BD40" s="181">
        <f t="shared" si="56"/>
        <v>1</v>
      </c>
      <c r="BE40" s="225"/>
    </row>
    <row r="41" spans="2:57" ht="15.75" x14ac:dyDescent="0.25">
      <c r="B41" s="73"/>
      <c r="C41" s="198"/>
      <c r="D41" s="46" t="s">
        <v>36</v>
      </c>
      <c r="E41" s="47" t="s">
        <v>27</v>
      </c>
      <c r="F41" s="47" t="s">
        <v>40</v>
      </c>
      <c r="G41" s="17">
        <v>0</v>
      </c>
      <c r="H41" s="16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2985</v>
      </c>
      <c r="R41" s="17">
        <v>0</v>
      </c>
      <c r="S41" s="17">
        <v>106.66670000000001</v>
      </c>
      <c r="T41" s="17">
        <v>60</v>
      </c>
      <c r="U41" s="17">
        <v>0</v>
      </c>
      <c r="V41" s="17">
        <v>0</v>
      </c>
      <c r="W41" s="160">
        <v>0</v>
      </c>
      <c r="X41" s="17">
        <v>0</v>
      </c>
      <c r="Y41" s="17">
        <v>0</v>
      </c>
      <c r="Z41" s="17">
        <v>0</v>
      </c>
      <c r="AA41" s="69">
        <f t="shared" si="35"/>
        <v>3151.6667000000002</v>
      </c>
      <c r="AB41" s="201"/>
      <c r="AF41" s="198"/>
      <c r="AG41" s="46" t="s">
        <v>36</v>
      </c>
      <c r="AH41" s="47" t="s">
        <v>27</v>
      </c>
      <c r="AI41" s="47" t="s">
        <v>40</v>
      </c>
      <c r="AJ41" s="179">
        <f t="shared" si="36"/>
        <v>0</v>
      </c>
      <c r="AK41" s="179">
        <f t="shared" si="37"/>
        <v>0</v>
      </c>
      <c r="AL41" s="179">
        <f t="shared" si="38"/>
        <v>0</v>
      </c>
      <c r="AM41" s="179">
        <f t="shared" si="39"/>
        <v>0</v>
      </c>
      <c r="AN41" s="179">
        <f t="shared" si="40"/>
        <v>0</v>
      </c>
      <c r="AO41" s="179">
        <f t="shared" si="41"/>
        <v>0</v>
      </c>
      <c r="AP41" s="179">
        <f t="shared" si="42"/>
        <v>0</v>
      </c>
      <c r="AQ41" s="179">
        <f t="shared" si="43"/>
        <v>0</v>
      </c>
      <c r="AR41" s="179">
        <f t="shared" si="44"/>
        <v>0</v>
      </c>
      <c r="AS41" s="179">
        <f t="shared" si="45"/>
        <v>0</v>
      </c>
      <c r="AT41" s="179">
        <f t="shared" si="46"/>
        <v>0.94711791700562742</v>
      </c>
      <c r="AU41" s="179">
        <f t="shared" si="47"/>
        <v>0</v>
      </c>
      <c r="AV41" s="179">
        <f t="shared" si="48"/>
        <v>3.3844536923907591E-2</v>
      </c>
      <c r="AW41" s="179">
        <f t="shared" si="49"/>
        <v>1.9037546070464872E-2</v>
      </c>
      <c r="AX41" s="179">
        <f t="shared" si="50"/>
        <v>0</v>
      </c>
      <c r="AY41" s="179">
        <f t="shared" si="51"/>
        <v>0</v>
      </c>
      <c r="AZ41" s="179">
        <f t="shared" si="52"/>
        <v>0</v>
      </c>
      <c r="BA41" s="179">
        <f t="shared" si="53"/>
        <v>0</v>
      </c>
      <c r="BB41" s="179">
        <f t="shared" si="54"/>
        <v>0</v>
      </c>
      <c r="BC41" s="179">
        <f t="shared" si="55"/>
        <v>0</v>
      </c>
      <c r="BD41" s="181">
        <f t="shared" si="56"/>
        <v>0.99999999999999978</v>
      </c>
      <c r="BE41" s="225"/>
    </row>
    <row r="42" spans="2:57" ht="31.5" x14ac:dyDescent="0.25">
      <c r="B42" s="73"/>
      <c r="C42" s="198"/>
      <c r="D42" s="46" t="s">
        <v>36</v>
      </c>
      <c r="E42" s="47" t="s">
        <v>27</v>
      </c>
      <c r="F42" s="47" t="s">
        <v>41</v>
      </c>
      <c r="G42" s="17">
        <v>0</v>
      </c>
      <c r="H42" s="16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5687</v>
      </c>
      <c r="R42" s="17">
        <v>60</v>
      </c>
      <c r="S42" s="17">
        <v>79</v>
      </c>
      <c r="T42" s="17">
        <v>45</v>
      </c>
      <c r="U42" s="17">
        <v>0</v>
      </c>
      <c r="V42" s="17">
        <v>0</v>
      </c>
      <c r="W42" s="160">
        <v>0</v>
      </c>
      <c r="X42" s="17">
        <v>0</v>
      </c>
      <c r="Y42" s="17">
        <v>0</v>
      </c>
      <c r="Z42" s="17">
        <v>0</v>
      </c>
      <c r="AA42" s="69">
        <f t="shared" si="35"/>
        <v>5871</v>
      </c>
      <c r="AB42" s="201"/>
      <c r="AF42" s="198"/>
      <c r="AG42" s="46" t="s">
        <v>36</v>
      </c>
      <c r="AH42" s="47" t="s">
        <v>27</v>
      </c>
      <c r="AI42" s="47" t="s">
        <v>41</v>
      </c>
      <c r="AJ42" s="179">
        <f t="shared" si="36"/>
        <v>0</v>
      </c>
      <c r="AK42" s="179">
        <f t="shared" si="37"/>
        <v>0</v>
      </c>
      <c r="AL42" s="179">
        <f t="shared" si="38"/>
        <v>0</v>
      </c>
      <c r="AM42" s="179">
        <f t="shared" si="39"/>
        <v>0</v>
      </c>
      <c r="AN42" s="179">
        <f t="shared" si="40"/>
        <v>0</v>
      </c>
      <c r="AO42" s="179">
        <f t="shared" si="41"/>
        <v>0</v>
      </c>
      <c r="AP42" s="179">
        <f t="shared" si="42"/>
        <v>0</v>
      </c>
      <c r="AQ42" s="179">
        <f t="shared" si="43"/>
        <v>0</v>
      </c>
      <c r="AR42" s="179">
        <f t="shared" si="44"/>
        <v>0</v>
      </c>
      <c r="AS42" s="179">
        <f t="shared" si="45"/>
        <v>0</v>
      </c>
      <c r="AT42" s="179">
        <f t="shared" si="46"/>
        <v>0.96865951285981944</v>
      </c>
      <c r="AU42" s="179">
        <f t="shared" si="47"/>
        <v>1.0219724067450179E-2</v>
      </c>
      <c r="AV42" s="179">
        <f t="shared" si="48"/>
        <v>1.3455970022142735E-2</v>
      </c>
      <c r="AW42" s="179">
        <f t="shared" si="49"/>
        <v>7.6647930505876344E-3</v>
      </c>
      <c r="AX42" s="179">
        <f t="shared" si="50"/>
        <v>0</v>
      </c>
      <c r="AY42" s="179">
        <f t="shared" si="51"/>
        <v>0</v>
      </c>
      <c r="AZ42" s="179">
        <f t="shared" si="52"/>
        <v>0</v>
      </c>
      <c r="BA42" s="179">
        <f t="shared" si="53"/>
        <v>0</v>
      </c>
      <c r="BB42" s="179">
        <f t="shared" si="54"/>
        <v>0</v>
      </c>
      <c r="BC42" s="179">
        <f t="shared" si="55"/>
        <v>0</v>
      </c>
      <c r="BD42" s="181">
        <f t="shared" si="56"/>
        <v>1</v>
      </c>
      <c r="BE42" s="225"/>
    </row>
    <row r="43" spans="2:57" ht="15.75" x14ac:dyDescent="0.25">
      <c r="B43" s="73"/>
      <c r="C43" s="198"/>
      <c r="D43" s="46" t="s">
        <v>36</v>
      </c>
      <c r="E43" s="47" t="s">
        <v>27</v>
      </c>
      <c r="F43" s="47" t="s">
        <v>42</v>
      </c>
      <c r="G43" s="17">
        <v>0</v>
      </c>
      <c r="H43" s="16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2388</v>
      </c>
      <c r="R43" s="17">
        <v>0</v>
      </c>
      <c r="S43" s="17">
        <v>30</v>
      </c>
      <c r="T43" s="17">
        <v>0</v>
      </c>
      <c r="U43" s="17">
        <v>0</v>
      </c>
      <c r="V43" s="17">
        <v>0</v>
      </c>
      <c r="W43" s="160">
        <v>0</v>
      </c>
      <c r="X43" s="17">
        <v>0</v>
      </c>
      <c r="Y43" s="17">
        <v>0</v>
      </c>
      <c r="Z43" s="17">
        <v>0</v>
      </c>
      <c r="AA43" s="69">
        <f t="shared" si="35"/>
        <v>2418</v>
      </c>
      <c r="AB43" s="201"/>
      <c r="AF43" s="198"/>
      <c r="AG43" s="46" t="s">
        <v>36</v>
      </c>
      <c r="AH43" s="47" t="s">
        <v>27</v>
      </c>
      <c r="AI43" s="47" t="s">
        <v>42</v>
      </c>
      <c r="AJ43" s="179">
        <f t="shared" si="36"/>
        <v>0</v>
      </c>
      <c r="AK43" s="179">
        <f t="shared" si="37"/>
        <v>0</v>
      </c>
      <c r="AL43" s="179">
        <f t="shared" si="38"/>
        <v>0</v>
      </c>
      <c r="AM43" s="179">
        <f t="shared" si="39"/>
        <v>0</v>
      </c>
      <c r="AN43" s="179">
        <f t="shared" si="40"/>
        <v>0</v>
      </c>
      <c r="AO43" s="179">
        <f t="shared" si="41"/>
        <v>0</v>
      </c>
      <c r="AP43" s="179">
        <f t="shared" si="42"/>
        <v>0</v>
      </c>
      <c r="AQ43" s="179">
        <f t="shared" si="43"/>
        <v>0</v>
      </c>
      <c r="AR43" s="179">
        <f t="shared" si="44"/>
        <v>0</v>
      </c>
      <c r="AS43" s="179">
        <f t="shared" si="45"/>
        <v>0</v>
      </c>
      <c r="AT43" s="179">
        <f t="shared" si="46"/>
        <v>0.98759305210918114</v>
      </c>
      <c r="AU43" s="179">
        <f t="shared" si="47"/>
        <v>0</v>
      </c>
      <c r="AV43" s="179">
        <f t="shared" si="48"/>
        <v>1.2406947890818859E-2</v>
      </c>
      <c r="AW43" s="179">
        <f t="shared" si="49"/>
        <v>0</v>
      </c>
      <c r="AX43" s="179">
        <f t="shared" si="50"/>
        <v>0</v>
      </c>
      <c r="AY43" s="179">
        <f t="shared" si="51"/>
        <v>0</v>
      </c>
      <c r="AZ43" s="179">
        <f t="shared" si="52"/>
        <v>0</v>
      </c>
      <c r="BA43" s="179">
        <f t="shared" si="53"/>
        <v>0</v>
      </c>
      <c r="BB43" s="179">
        <f t="shared" si="54"/>
        <v>0</v>
      </c>
      <c r="BC43" s="179">
        <f t="shared" si="55"/>
        <v>0</v>
      </c>
      <c r="BD43" s="181">
        <f t="shared" si="56"/>
        <v>1</v>
      </c>
      <c r="BE43" s="225"/>
    </row>
    <row r="44" spans="2:57" ht="15.75" x14ac:dyDescent="0.25">
      <c r="B44" s="73"/>
      <c r="C44" s="198"/>
      <c r="D44" s="46" t="s">
        <v>36</v>
      </c>
      <c r="E44" s="47" t="s">
        <v>27</v>
      </c>
      <c r="F44" s="47" t="s">
        <v>43</v>
      </c>
      <c r="G44" s="17">
        <v>0</v>
      </c>
      <c r="H44" s="16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2960</v>
      </c>
      <c r="R44" s="17">
        <v>0</v>
      </c>
      <c r="S44" s="17">
        <v>0</v>
      </c>
      <c r="T44" s="17">
        <v>540</v>
      </c>
      <c r="U44" s="17">
        <v>0</v>
      </c>
      <c r="V44" s="17">
        <v>0</v>
      </c>
      <c r="W44" s="160">
        <v>0</v>
      </c>
      <c r="X44" s="17">
        <v>0</v>
      </c>
      <c r="Y44" s="17">
        <v>0</v>
      </c>
      <c r="Z44" s="17">
        <v>0</v>
      </c>
      <c r="AA44" s="69">
        <f t="shared" si="35"/>
        <v>3500</v>
      </c>
      <c r="AB44" s="201"/>
      <c r="AF44" s="198"/>
      <c r="AG44" s="46" t="s">
        <v>36</v>
      </c>
      <c r="AH44" s="47" t="s">
        <v>27</v>
      </c>
      <c r="AI44" s="47" t="s">
        <v>43</v>
      </c>
      <c r="AJ44" s="179">
        <f t="shared" si="36"/>
        <v>0</v>
      </c>
      <c r="AK44" s="179">
        <f t="shared" si="37"/>
        <v>0</v>
      </c>
      <c r="AL44" s="179">
        <f t="shared" si="38"/>
        <v>0</v>
      </c>
      <c r="AM44" s="179">
        <f t="shared" si="39"/>
        <v>0</v>
      </c>
      <c r="AN44" s="179">
        <f t="shared" si="40"/>
        <v>0</v>
      </c>
      <c r="AO44" s="179">
        <f t="shared" si="41"/>
        <v>0</v>
      </c>
      <c r="AP44" s="179">
        <f t="shared" si="42"/>
        <v>0</v>
      </c>
      <c r="AQ44" s="179">
        <f t="shared" si="43"/>
        <v>0</v>
      </c>
      <c r="AR44" s="179">
        <f t="shared" si="44"/>
        <v>0</v>
      </c>
      <c r="AS44" s="179">
        <f t="shared" si="45"/>
        <v>0</v>
      </c>
      <c r="AT44" s="179">
        <f t="shared" si="46"/>
        <v>0.84571428571428575</v>
      </c>
      <c r="AU44" s="179">
        <f t="shared" si="47"/>
        <v>0</v>
      </c>
      <c r="AV44" s="179">
        <f t="shared" si="48"/>
        <v>0</v>
      </c>
      <c r="AW44" s="179">
        <f t="shared" si="49"/>
        <v>0.15428571428571428</v>
      </c>
      <c r="AX44" s="179">
        <f t="shared" si="50"/>
        <v>0</v>
      </c>
      <c r="AY44" s="179">
        <f t="shared" si="51"/>
        <v>0</v>
      </c>
      <c r="AZ44" s="179">
        <f t="shared" si="52"/>
        <v>0</v>
      </c>
      <c r="BA44" s="179">
        <f t="shared" si="53"/>
        <v>0</v>
      </c>
      <c r="BB44" s="179">
        <f t="shared" si="54"/>
        <v>0</v>
      </c>
      <c r="BC44" s="179">
        <f t="shared" si="55"/>
        <v>0</v>
      </c>
      <c r="BD44" s="181">
        <f t="shared" si="56"/>
        <v>1</v>
      </c>
      <c r="BE44" s="225"/>
    </row>
    <row r="45" spans="2:57" ht="15.75" x14ac:dyDescent="0.25">
      <c r="B45" s="73"/>
      <c r="C45" s="198"/>
      <c r="D45" s="46" t="s">
        <v>36</v>
      </c>
      <c r="E45" s="47" t="s">
        <v>27</v>
      </c>
      <c r="F45" s="47" t="s">
        <v>44</v>
      </c>
      <c r="G45" s="17">
        <v>0</v>
      </c>
      <c r="H45" s="16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30</v>
      </c>
      <c r="Q45" s="17">
        <v>4830</v>
      </c>
      <c r="R45" s="17">
        <v>0</v>
      </c>
      <c r="S45" s="17">
        <v>2</v>
      </c>
      <c r="T45" s="17">
        <v>45</v>
      </c>
      <c r="U45" s="17">
        <v>0</v>
      </c>
      <c r="V45" s="17">
        <v>0</v>
      </c>
      <c r="W45" s="160">
        <v>0</v>
      </c>
      <c r="X45" s="17">
        <v>0</v>
      </c>
      <c r="Y45" s="17">
        <v>0</v>
      </c>
      <c r="Z45" s="17">
        <v>0</v>
      </c>
      <c r="AA45" s="69">
        <f t="shared" si="35"/>
        <v>4907</v>
      </c>
      <c r="AB45" s="201"/>
      <c r="AF45" s="198"/>
      <c r="AG45" s="46" t="s">
        <v>36</v>
      </c>
      <c r="AH45" s="47" t="s">
        <v>27</v>
      </c>
      <c r="AI45" s="47" t="s">
        <v>44</v>
      </c>
      <c r="AJ45" s="179">
        <f t="shared" si="36"/>
        <v>0</v>
      </c>
      <c r="AK45" s="179">
        <f t="shared" si="37"/>
        <v>0</v>
      </c>
      <c r="AL45" s="179">
        <f t="shared" si="38"/>
        <v>0</v>
      </c>
      <c r="AM45" s="179">
        <f t="shared" si="39"/>
        <v>0</v>
      </c>
      <c r="AN45" s="179">
        <f t="shared" si="40"/>
        <v>0</v>
      </c>
      <c r="AO45" s="179">
        <f t="shared" si="41"/>
        <v>0</v>
      </c>
      <c r="AP45" s="179">
        <f t="shared" si="42"/>
        <v>0</v>
      </c>
      <c r="AQ45" s="179">
        <f t="shared" si="43"/>
        <v>0</v>
      </c>
      <c r="AR45" s="179">
        <f t="shared" si="44"/>
        <v>0</v>
      </c>
      <c r="AS45" s="179">
        <f t="shared" si="45"/>
        <v>6.1137151008762991E-3</v>
      </c>
      <c r="AT45" s="179">
        <f t="shared" si="46"/>
        <v>0.98430813124108418</v>
      </c>
      <c r="AU45" s="179">
        <f t="shared" si="47"/>
        <v>0</v>
      </c>
      <c r="AV45" s="179">
        <f t="shared" si="48"/>
        <v>4.0758100672508659E-4</v>
      </c>
      <c r="AW45" s="179">
        <f t="shared" si="49"/>
        <v>9.1705726513144487E-3</v>
      </c>
      <c r="AX45" s="179">
        <f t="shared" si="50"/>
        <v>0</v>
      </c>
      <c r="AY45" s="179">
        <f t="shared" si="51"/>
        <v>0</v>
      </c>
      <c r="AZ45" s="179">
        <f t="shared" si="52"/>
        <v>0</v>
      </c>
      <c r="BA45" s="179">
        <f t="shared" si="53"/>
        <v>0</v>
      </c>
      <c r="BB45" s="179">
        <f t="shared" si="54"/>
        <v>0</v>
      </c>
      <c r="BC45" s="179">
        <f t="shared" si="55"/>
        <v>0</v>
      </c>
      <c r="BD45" s="181">
        <f t="shared" si="56"/>
        <v>1</v>
      </c>
      <c r="BE45" s="225"/>
    </row>
    <row r="46" spans="2:57" ht="31.5" x14ac:dyDescent="0.25">
      <c r="B46" s="73"/>
      <c r="C46" s="198"/>
      <c r="D46" s="46" t="s">
        <v>36</v>
      </c>
      <c r="E46" s="47" t="s">
        <v>27</v>
      </c>
      <c r="F46" s="47" t="s">
        <v>39</v>
      </c>
      <c r="G46" s="17">
        <v>0</v>
      </c>
      <c r="H46" s="16">
        <v>0</v>
      </c>
      <c r="I46" s="17">
        <v>0</v>
      </c>
      <c r="J46" s="17">
        <v>0</v>
      </c>
      <c r="K46" s="17">
        <v>0</v>
      </c>
      <c r="L46" s="17">
        <v>0</v>
      </c>
      <c r="M46" s="17">
        <v>75</v>
      </c>
      <c r="N46" s="17">
        <v>0</v>
      </c>
      <c r="O46" s="17">
        <v>0</v>
      </c>
      <c r="P46" s="17">
        <v>0</v>
      </c>
      <c r="Q46" s="17">
        <f>870+1479</f>
        <v>2349</v>
      </c>
      <c r="R46" s="17">
        <v>0</v>
      </c>
      <c r="S46" s="17">
        <v>45</v>
      </c>
      <c r="T46" s="17">
        <v>120</v>
      </c>
      <c r="U46" s="17">
        <v>0</v>
      </c>
      <c r="V46" s="17">
        <v>0</v>
      </c>
      <c r="W46" s="160">
        <v>0</v>
      </c>
      <c r="X46" s="17">
        <v>0</v>
      </c>
      <c r="Y46" s="17">
        <v>0</v>
      </c>
      <c r="Z46" s="17">
        <v>0</v>
      </c>
      <c r="AA46" s="69">
        <f t="shared" si="35"/>
        <v>2589</v>
      </c>
      <c r="AB46" s="201"/>
      <c r="AF46" s="198"/>
      <c r="AG46" s="46" t="s">
        <v>36</v>
      </c>
      <c r="AH46" s="47" t="s">
        <v>27</v>
      </c>
      <c r="AI46" s="47" t="s">
        <v>39</v>
      </c>
      <c r="AJ46" s="179">
        <f t="shared" si="36"/>
        <v>0</v>
      </c>
      <c r="AK46" s="179">
        <f t="shared" si="37"/>
        <v>0</v>
      </c>
      <c r="AL46" s="179">
        <f t="shared" si="38"/>
        <v>0</v>
      </c>
      <c r="AM46" s="179">
        <f t="shared" si="39"/>
        <v>0</v>
      </c>
      <c r="AN46" s="179">
        <f t="shared" si="40"/>
        <v>0</v>
      </c>
      <c r="AO46" s="179">
        <f t="shared" si="41"/>
        <v>0</v>
      </c>
      <c r="AP46" s="179">
        <f t="shared" si="42"/>
        <v>2.8968713789107765E-2</v>
      </c>
      <c r="AQ46" s="179">
        <f t="shared" si="43"/>
        <v>0</v>
      </c>
      <c r="AR46" s="179">
        <f t="shared" si="44"/>
        <v>0</v>
      </c>
      <c r="AS46" s="179">
        <f t="shared" si="45"/>
        <v>0</v>
      </c>
      <c r="AT46" s="179">
        <f t="shared" si="46"/>
        <v>0.90730011587485515</v>
      </c>
      <c r="AU46" s="179">
        <f t="shared" si="47"/>
        <v>0</v>
      </c>
      <c r="AV46" s="179">
        <f t="shared" si="48"/>
        <v>1.7381228273464659E-2</v>
      </c>
      <c r="AW46" s="179">
        <f t="shared" si="49"/>
        <v>4.6349942062572425E-2</v>
      </c>
      <c r="AX46" s="179">
        <f t="shared" si="50"/>
        <v>0</v>
      </c>
      <c r="AY46" s="179">
        <f t="shared" si="51"/>
        <v>0</v>
      </c>
      <c r="AZ46" s="179">
        <f t="shared" si="52"/>
        <v>0</v>
      </c>
      <c r="BA46" s="179">
        <f t="shared" si="53"/>
        <v>0</v>
      </c>
      <c r="BB46" s="179">
        <f t="shared" si="54"/>
        <v>0</v>
      </c>
      <c r="BC46" s="179">
        <f t="shared" si="55"/>
        <v>0</v>
      </c>
      <c r="BD46" s="181">
        <f t="shared" si="56"/>
        <v>1</v>
      </c>
      <c r="BE46" s="225"/>
    </row>
    <row r="47" spans="2:57" ht="31.5" x14ac:dyDescent="0.25">
      <c r="B47" s="73"/>
      <c r="C47" s="199"/>
      <c r="D47" s="46" t="s">
        <v>36</v>
      </c>
      <c r="E47" s="47" t="s">
        <v>27</v>
      </c>
      <c r="F47" s="48" t="s">
        <v>150</v>
      </c>
      <c r="G47" s="258"/>
      <c r="H47" s="259">
        <v>0</v>
      </c>
      <c r="I47" s="258">
        <v>0</v>
      </c>
      <c r="J47" s="258">
        <v>0</v>
      </c>
      <c r="K47" s="258">
        <v>0</v>
      </c>
      <c r="L47" s="258"/>
      <c r="M47" s="258"/>
      <c r="N47" s="258"/>
      <c r="O47" s="258"/>
      <c r="P47" s="258"/>
      <c r="Q47" s="258"/>
      <c r="R47" s="258"/>
      <c r="S47" s="258">
        <v>0</v>
      </c>
      <c r="T47" s="258"/>
      <c r="U47" s="258"/>
      <c r="V47" s="258"/>
      <c r="W47" s="260"/>
      <c r="X47" s="258"/>
      <c r="Y47" s="258"/>
      <c r="Z47" s="258"/>
      <c r="AA47" s="294">
        <f t="shared" si="35"/>
        <v>0</v>
      </c>
      <c r="AB47" s="202"/>
      <c r="AF47" s="199"/>
      <c r="AG47" s="46" t="s">
        <v>36</v>
      </c>
      <c r="AH47" s="47" t="s">
        <v>27</v>
      </c>
      <c r="AI47" s="48" t="s">
        <v>150</v>
      </c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5"/>
      <c r="BD47" s="181">
        <f t="shared" si="56"/>
        <v>0</v>
      </c>
      <c r="BE47" s="226"/>
    </row>
    <row r="48" spans="2:57" ht="15.75" x14ac:dyDescent="0.25">
      <c r="B48" s="73"/>
      <c r="C48" s="197"/>
      <c r="D48" s="49" t="s">
        <v>151</v>
      </c>
      <c r="E48" s="50" t="s">
        <v>27</v>
      </c>
      <c r="F48" s="50" t="s">
        <v>152</v>
      </c>
      <c r="G48" s="261">
        <v>0</v>
      </c>
      <c r="H48" s="262">
        <v>0</v>
      </c>
      <c r="I48" s="86">
        <v>0</v>
      </c>
      <c r="J48" s="86">
        <v>0</v>
      </c>
      <c r="K48" s="86">
        <v>0</v>
      </c>
      <c r="L48" s="86">
        <v>0</v>
      </c>
      <c r="M48" s="86">
        <v>0</v>
      </c>
      <c r="N48" s="86">
        <v>0</v>
      </c>
      <c r="O48" s="86">
        <v>0</v>
      </c>
      <c r="P48" s="86">
        <v>0</v>
      </c>
      <c r="Q48" s="86">
        <v>2965.6</v>
      </c>
      <c r="R48" s="86">
        <v>0</v>
      </c>
      <c r="S48" s="86">
        <v>0</v>
      </c>
      <c r="T48" s="86">
        <v>60</v>
      </c>
      <c r="U48" s="86">
        <v>0</v>
      </c>
      <c r="V48" s="86">
        <v>0</v>
      </c>
      <c r="W48" s="165">
        <v>0</v>
      </c>
      <c r="X48" s="86">
        <v>0</v>
      </c>
      <c r="Y48" s="86">
        <v>0</v>
      </c>
      <c r="Z48" s="263">
        <v>0</v>
      </c>
      <c r="AA48" s="293">
        <f t="shared" si="35"/>
        <v>3025.6</v>
      </c>
      <c r="AB48" s="203">
        <f>SUM(AA48:AA50)</f>
        <v>7797.4333000000006</v>
      </c>
      <c r="AF48" s="197"/>
      <c r="AG48" s="49" t="s">
        <v>151</v>
      </c>
      <c r="AH48" s="50" t="s">
        <v>27</v>
      </c>
      <c r="AI48" s="50" t="s">
        <v>152</v>
      </c>
      <c r="AJ48" s="179">
        <f t="shared" si="36"/>
        <v>0</v>
      </c>
      <c r="AK48" s="179">
        <f t="shared" si="37"/>
        <v>0</v>
      </c>
      <c r="AL48" s="179">
        <f t="shared" si="38"/>
        <v>0</v>
      </c>
      <c r="AM48" s="179">
        <f t="shared" si="39"/>
        <v>0</v>
      </c>
      <c r="AN48" s="179">
        <f t="shared" si="40"/>
        <v>0</v>
      </c>
      <c r="AO48" s="179">
        <f t="shared" si="41"/>
        <v>0</v>
      </c>
      <c r="AP48" s="179">
        <f t="shared" si="42"/>
        <v>0</v>
      </c>
      <c r="AQ48" s="179">
        <f t="shared" si="43"/>
        <v>0</v>
      </c>
      <c r="AR48" s="179">
        <f t="shared" si="44"/>
        <v>0</v>
      </c>
      <c r="AS48" s="179">
        <f t="shared" si="45"/>
        <v>0</v>
      </c>
      <c r="AT48" s="179">
        <f t="shared" si="46"/>
        <v>0.98016922263352724</v>
      </c>
      <c r="AU48" s="179">
        <f t="shared" si="47"/>
        <v>0</v>
      </c>
      <c r="AV48" s="179">
        <f t="shared" si="48"/>
        <v>0</v>
      </c>
      <c r="AW48" s="179">
        <f t="shared" si="49"/>
        <v>1.9830777366472766E-2</v>
      </c>
      <c r="AX48" s="179">
        <f t="shared" si="50"/>
        <v>0</v>
      </c>
      <c r="AY48" s="179">
        <f t="shared" si="51"/>
        <v>0</v>
      </c>
      <c r="AZ48" s="179">
        <f t="shared" si="52"/>
        <v>0</v>
      </c>
      <c r="BA48" s="179">
        <f t="shared" si="53"/>
        <v>0</v>
      </c>
      <c r="BB48" s="179">
        <f t="shared" si="54"/>
        <v>0</v>
      </c>
      <c r="BC48" s="179">
        <f t="shared" si="55"/>
        <v>0</v>
      </c>
      <c r="BD48" s="181">
        <f t="shared" si="56"/>
        <v>1</v>
      </c>
      <c r="BE48" s="227">
        <v>1</v>
      </c>
    </row>
    <row r="49" spans="2:57" ht="15.75" x14ac:dyDescent="0.25">
      <c r="B49" s="73"/>
      <c r="C49" s="198"/>
      <c r="D49" s="40" t="s">
        <v>151</v>
      </c>
      <c r="E49" s="47" t="s">
        <v>27</v>
      </c>
      <c r="F49" s="47" t="s">
        <v>153</v>
      </c>
      <c r="G49" s="17">
        <v>0</v>
      </c>
      <c r="H49" s="16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2832.5</v>
      </c>
      <c r="R49" s="17">
        <v>30</v>
      </c>
      <c r="S49" s="17">
        <v>0</v>
      </c>
      <c r="T49" s="17">
        <v>30</v>
      </c>
      <c r="U49" s="17">
        <v>0</v>
      </c>
      <c r="V49" s="17">
        <v>0</v>
      </c>
      <c r="W49" s="160">
        <v>0</v>
      </c>
      <c r="X49" s="17">
        <v>0</v>
      </c>
      <c r="Y49" s="17">
        <v>0</v>
      </c>
      <c r="Z49" s="17">
        <v>0</v>
      </c>
      <c r="AA49" s="69">
        <f t="shared" si="35"/>
        <v>2892.5</v>
      </c>
      <c r="AB49" s="201"/>
      <c r="AF49" s="198"/>
      <c r="AG49" s="40" t="s">
        <v>151</v>
      </c>
      <c r="AH49" s="47" t="s">
        <v>27</v>
      </c>
      <c r="AI49" s="47" t="s">
        <v>153</v>
      </c>
      <c r="AJ49" s="179">
        <f t="shared" si="36"/>
        <v>0</v>
      </c>
      <c r="AK49" s="179">
        <f t="shared" si="37"/>
        <v>0</v>
      </c>
      <c r="AL49" s="179">
        <f t="shared" si="38"/>
        <v>0</v>
      </c>
      <c r="AM49" s="179">
        <f t="shared" si="39"/>
        <v>0</v>
      </c>
      <c r="AN49" s="179">
        <f t="shared" si="40"/>
        <v>0</v>
      </c>
      <c r="AO49" s="179">
        <f t="shared" si="41"/>
        <v>0</v>
      </c>
      <c r="AP49" s="179">
        <f t="shared" si="42"/>
        <v>0</v>
      </c>
      <c r="AQ49" s="179">
        <f t="shared" si="43"/>
        <v>0</v>
      </c>
      <c r="AR49" s="179">
        <f t="shared" si="44"/>
        <v>0</v>
      </c>
      <c r="AS49" s="179">
        <f t="shared" si="45"/>
        <v>0</v>
      </c>
      <c r="AT49" s="179">
        <f t="shared" si="46"/>
        <v>0.97925669835782192</v>
      </c>
      <c r="AU49" s="179">
        <f t="shared" si="47"/>
        <v>1.0371650821089023E-2</v>
      </c>
      <c r="AV49" s="179">
        <f t="shared" si="48"/>
        <v>0</v>
      </c>
      <c r="AW49" s="179">
        <f t="shared" si="49"/>
        <v>1.0371650821089023E-2</v>
      </c>
      <c r="AX49" s="179">
        <f t="shared" si="50"/>
        <v>0</v>
      </c>
      <c r="AY49" s="179">
        <f t="shared" si="51"/>
        <v>0</v>
      </c>
      <c r="AZ49" s="179">
        <f t="shared" si="52"/>
        <v>0</v>
      </c>
      <c r="BA49" s="179">
        <f t="shared" si="53"/>
        <v>0</v>
      </c>
      <c r="BB49" s="179">
        <f t="shared" si="54"/>
        <v>0</v>
      </c>
      <c r="BC49" s="179">
        <f t="shared" si="55"/>
        <v>0</v>
      </c>
      <c r="BD49" s="181">
        <f t="shared" si="56"/>
        <v>1</v>
      </c>
      <c r="BE49" s="225"/>
    </row>
    <row r="50" spans="2:57" ht="15.75" x14ac:dyDescent="0.25">
      <c r="B50" s="73"/>
      <c r="C50" s="199"/>
      <c r="D50" s="51" t="s">
        <v>151</v>
      </c>
      <c r="E50" s="43" t="s">
        <v>27</v>
      </c>
      <c r="F50" s="43" t="s">
        <v>154</v>
      </c>
      <c r="G50" s="255">
        <v>0</v>
      </c>
      <c r="H50" s="256">
        <v>45</v>
      </c>
      <c r="I50" s="89">
        <v>0</v>
      </c>
      <c r="J50" s="89">
        <v>0</v>
      </c>
      <c r="K50" s="89">
        <v>30</v>
      </c>
      <c r="L50" s="89">
        <v>0</v>
      </c>
      <c r="M50" s="89">
        <v>0</v>
      </c>
      <c r="N50" s="89">
        <v>0</v>
      </c>
      <c r="O50" s="89">
        <v>0</v>
      </c>
      <c r="P50" s="89">
        <v>0</v>
      </c>
      <c r="Q50" s="89">
        <v>1745</v>
      </c>
      <c r="R50" s="89">
        <v>0</v>
      </c>
      <c r="S50" s="89">
        <v>29.333300000000001</v>
      </c>
      <c r="T50" s="89">
        <v>30</v>
      </c>
      <c r="U50" s="89">
        <v>0</v>
      </c>
      <c r="V50" s="89">
        <v>0</v>
      </c>
      <c r="W50" s="169">
        <v>750</v>
      </c>
      <c r="X50" s="89">
        <v>0</v>
      </c>
      <c r="Y50" s="89">
        <v>0</v>
      </c>
      <c r="Z50" s="257">
        <v>0</v>
      </c>
      <c r="AA50" s="294">
        <f t="shared" si="35"/>
        <v>1879.3333000000002</v>
      </c>
      <c r="AB50" s="202"/>
      <c r="AF50" s="199"/>
      <c r="AG50" s="51" t="s">
        <v>151</v>
      </c>
      <c r="AH50" s="43" t="s">
        <v>27</v>
      </c>
      <c r="AI50" s="43" t="s">
        <v>154</v>
      </c>
      <c r="AJ50" s="286">
        <f t="shared" si="36"/>
        <v>0</v>
      </c>
      <c r="AK50" s="286">
        <f t="shared" si="37"/>
        <v>2.3944661652086936E-2</v>
      </c>
      <c r="AL50" s="286">
        <f t="shared" si="38"/>
        <v>0</v>
      </c>
      <c r="AM50" s="286">
        <f t="shared" si="39"/>
        <v>0</v>
      </c>
      <c r="AN50" s="286">
        <f t="shared" si="40"/>
        <v>1.5963107768057958E-2</v>
      </c>
      <c r="AO50" s="286">
        <f t="shared" si="41"/>
        <v>0</v>
      </c>
      <c r="AP50" s="286">
        <f t="shared" si="42"/>
        <v>0</v>
      </c>
      <c r="AQ50" s="286">
        <f t="shared" si="43"/>
        <v>0</v>
      </c>
      <c r="AR50" s="286">
        <f t="shared" si="44"/>
        <v>0</v>
      </c>
      <c r="AS50" s="286">
        <f t="shared" si="45"/>
        <v>0</v>
      </c>
      <c r="AT50" s="286">
        <f t="shared" si="46"/>
        <v>0.92852076850870457</v>
      </c>
      <c r="AU50" s="286">
        <f t="shared" si="47"/>
        <v>0</v>
      </c>
      <c r="AV50" s="286">
        <f t="shared" si="48"/>
        <v>1.5608354303092483E-2</v>
      </c>
      <c r="AW50" s="286">
        <f t="shared" si="49"/>
        <v>1.5963107768057958E-2</v>
      </c>
      <c r="AX50" s="286">
        <f t="shared" si="50"/>
        <v>0</v>
      </c>
      <c r="AY50" s="286">
        <f t="shared" si="51"/>
        <v>0</v>
      </c>
      <c r="AZ50" s="286">
        <f t="shared" si="52"/>
        <v>0.39907769420144895</v>
      </c>
      <c r="BA50" s="286">
        <f t="shared" si="53"/>
        <v>0</v>
      </c>
      <c r="BB50" s="286">
        <f t="shared" si="54"/>
        <v>0</v>
      </c>
      <c r="BC50" s="287">
        <f t="shared" si="55"/>
        <v>0</v>
      </c>
      <c r="BD50" s="181">
        <f t="shared" si="56"/>
        <v>1</v>
      </c>
      <c r="BE50" s="226"/>
    </row>
    <row r="51" spans="2:57" ht="15.75" x14ac:dyDescent="0.25">
      <c r="B51" s="73"/>
      <c r="C51" s="197"/>
      <c r="D51" s="40" t="s">
        <v>151</v>
      </c>
      <c r="E51" s="41" t="s">
        <v>9</v>
      </c>
      <c r="F51" s="41" t="s">
        <v>45</v>
      </c>
      <c r="G51" s="83">
        <v>0</v>
      </c>
      <c r="H51" s="254">
        <v>2815.2203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3">
        <v>0</v>
      </c>
      <c r="O51" s="83">
        <v>506.625</v>
      </c>
      <c r="P51" s="83">
        <v>0</v>
      </c>
      <c r="Q51" s="83">
        <v>0</v>
      </c>
      <c r="R51" s="83">
        <v>46.363599999999998</v>
      </c>
      <c r="S51" s="83">
        <v>0</v>
      </c>
      <c r="T51" s="83">
        <v>46.363599999999998</v>
      </c>
      <c r="U51" s="83">
        <v>90</v>
      </c>
      <c r="V51" s="83">
        <v>0</v>
      </c>
      <c r="W51" s="168">
        <v>0</v>
      </c>
      <c r="X51" s="83">
        <v>0</v>
      </c>
      <c r="Y51" s="83">
        <v>0</v>
      </c>
      <c r="Z51" s="83">
        <v>0</v>
      </c>
      <c r="AA51" s="293">
        <f t="shared" si="35"/>
        <v>3504.5725000000002</v>
      </c>
      <c r="AB51" s="203">
        <f>SUM(AA51:AA69)</f>
        <v>23553.908500000001</v>
      </c>
      <c r="AF51" s="197"/>
      <c r="AG51" s="40" t="s">
        <v>151</v>
      </c>
      <c r="AH51" s="41" t="s">
        <v>9</v>
      </c>
      <c r="AI51" s="41" t="s">
        <v>45</v>
      </c>
      <c r="AJ51" s="179">
        <f t="shared" si="36"/>
        <v>0</v>
      </c>
      <c r="AK51" s="179">
        <f t="shared" si="37"/>
        <v>0.80329920411120037</v>
      </c>
      <c r="AL51" s="179">
        <f t="shared" si="38"/>
        <v>0</v>
      </c>
      <c r="AM51" s="179">
        <f t="shared" si="39"/>
        <v>0</v>
      </c>
      <c r="AN51" s="179">
        <f t="shared" si="40"/>
        <v>0</v>
      </c>
      <c r="AO51" s="179">
        <f t="shared" si="41"/>
        <v>0</v>
      </c>
      <c r="AP51" s="179">
        <f t="shared" si="42"/>
        <v>0</v>
      </c>
      <c r="AQ51" s="179">
        <f t="shared" si="43"/>
        <v>0</v>
      </c>
      <c r="AR51" s="179">
        <f t="shared" si="44"/>
        <v>0.14456114119482474</v>
      </c>
      <c r="AS51" s="179">
        <f t="shared" si="45"/>
        <v>0</v>
      </c>
      <c r="AT51" s="179">
        <f t="shared" si="46"/>
        <v>0</v>
      </c>
      <c r="AU51" s="179">
        <f t="shared" si="47"/>
        <v>1.3229459513250188E-2</v>
      </c>
      <c r="AV51" s="179">
        <f t="shared" si="48"/>
        <v>0</v>
      </c>
      <c r="AW51" s="179">
        <f t="shared" si="49"/>
        <v>1.3229459513250188E-2</v>
      </c>
      <c r="AX51" s="179">
        <f t="shared" si="50"/>
        <v>2.5680735667474419E-2</v>
      </c>
      <c r="AY51" s="179">
        <f t="shared" si="51"/>
        <v>0</v>
      </c>
      <c r="AZ51" s="179">
        <f t="shared" si="52"/>
        <v>0</v>
      </c>
      <c r="BA51" s="179">
        <f t="shared" si="53"/>
        <v>0</v>
      </c>
      <c r="BB51" s="179">
        <f t="shared" si="54"/>
        <v>0</v>
      </c>
      <c r="BC51" s="179">
        <f t="shared" si="55"/>
        <v>0</v>
      </c>
      <c r="BD51" s="181">
        <f t="shared" si="56"/>
        <v>0.99999999999999989</v>
      </c>
      <c r="BE51" s="227">
        <v>1</v>
      </c>
    </row>
    <row r="52" spans="2:57" ht="31.5" x14ac:dyDescent="0.25">
      <c r="B52" s="73"/>
      <c r="C52" s="198"/>
      <c r="D52" s="40" t="s">
        <v>151</v>
      </c>
      <c r="E52" s="47" t="s">
        <v>155</v>
      </c>
      <c r="F52" s="47" t="s">
        <v>156</v>
      </c>
      <c r="G52" s="17">
        <v>0</v>
      </c>
      <c r="H52" s="16">
        <v>563.2201</v>
      </c>
      <c r="I52" s="17">
        <v>1112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10.9091</v>
      </c>
      <c r="S52" s="17">
        <v>0</v>
      </c>
      <c r="T52" s="17">
        <v>10.9091</v>
      </c>
      <c r="U52" s="17">
        <v>75</v>
      </c>
      <c r="V52" s="17">
        <v>0</v>
      </c>
      <c r="W52" s="160">
        <v>0</v>
      </c>
      <c r="X52" s="17">
        <v>0</v>
      </c>
      <c r="Y52" s="17">
        <v>0</v>
      </c>
      <c r="Z52" s="17">
        <v>0</v>
      </c>
      <c r="AA52" s="69">
        <f t="shared" si="35"/>
        <v>1772.0383000000002</v>
      </c>
      <c r="AB52" s="201"/>
      <c r="AF52" s="198"/>
      <c r="AG52" s="40" t="s">
        <v>151</v>
      </c>
      <c r="AH52" s="47" t="s">
        <v>155</v>
      </c>
      <c r="AI52" s="47" t="s">
        <v>156</v>
      </c>
      <c r="AJ52" s="179">
        <f t="shared" si="36"/>
        <v>0</v>
      </c>
      <c r="AK52" s="179">
        <f t="shared" si="37"/>
        <v>0.31783743048894597</v>
      </c>
      <c r="AL52" s="179">
        <f t="shared" si="38"/>
        <v>0.62752594004316942</v>
      </c>
      <c r="AM52" s="179">
        <f t="shared" si="39"/>
        <v>0</v>
      </c>
      <c r="AN52" s="179">
        <f t="shared" si="40"/>
        <v>0</v>
      </c>
      <c r="AO52" s="179">
        <f t="shared" si="41"/>
        <v>0</v>
      </c>
      <c r="AP52" s="179">
        <f t="shared" si="42"/>
        <v>0</v>
      </c>
      <c r="AQ52" s="179">
        <f t="shared" si="43"/>
        <v>0</v>
      </c>
      <c r="AR52" s="179">
        <f t="shared" si="44"/>
        <v>0</v>
      </c>
      <c r="AS52" s="179">
        <f t="shared" si="45"/>
        <v>0</v>
      </c>
      <c r="AT52" s="179">
        <f t="shared" si="46"/>
        <v>0</v>
      </c>
      <c r="AU52" s="179">
        <f t="shared" si="47"/>
        <v>6.1562439141411331E-3</v>
      </c>
      <c r="AV52" s="179">
        <f t="shared" si="48"/>
        <v>0</v>
      </c>
      <c r="AW52" s="179">
        <f t="shared" si="49"/>
        <v>6.1562439141411331E-3</v>
      </c>
      <c r="AX52" s="179">
        <f t="shared" si="50"/>
        <v>4.2324141639602256E-2</v>
      </c>
      <c r="AY52" s="179">
        <f t="shared" si="51"/>
        <v>0</v>
      </c>
      <c r="AZ52" s="179">
        <f t="shared" si="52"/>
        <v>0</v>
      </c>
      <c r="BA52" s="179">
        <f t="shared" si="53"/>
        <v>0</v>
      </c>
      <c r="BB52" s="179">
        <f t="shared" si="54"/>
        <v>0</v>
      </c>
      <c r="BC52" s="179">
        <f t="shared" si="55"/>
        <v>0</v>
      </c>
      <c r="BD52" s="181">
        <f t="shared" si="56"/>
        <v>1</v>
      </c>
      <c r="BE52" s="225"/>
    </row>
    <row r="53" spans="2:57" ht="31.5" x14ac:dyDescent="0.25">
      <c r="B53" s="73"/>
      <c r="C53" s="198"/>
      <c r="D53" s="40" t="s">
        <v>151</v>
      </c>
      <c r="E53" s="47" t="s">
        <v>157</v>
      </c>
      <c r="F53" s="47" t="s">
        <v>158</v>
      </c>
      <c r="G53" s="17">
        <v>0</v>
      </c>
      <c r="H53" s="16">
        <v>1175.1246000000001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30</v>
      </c>
      <c r="O53" s="17">
        <v>0</v>
      </c>
      <c r="P53" s="17">
        <v>0</v>
      </c>
      <c r="Q53" s="17">
        <v>0</v>
      </c>
      <c r="R53" s="17">
        <v>32.7273</v>
      </c>
      <c r="S53" s="17">
        <v>0</v>
      </c>
      <c r="T53" s="17">
        <v>32.7273</v>
      </c>
      <c r="U53" s="17">
        <v>863.18180000000007</v>
      </c>
      <c r="V53" s="17">
        <v>0</v>
      </c>
      <c r="W53" s="160">
        <v>0</v>
      </c>
      <c r="X53" s="17">
        <v>0</v>
      </c>
      <c r="Y53" s="17">
        <v>0</v>
      </c>
      <c r="Z53" s="17">
        <v>0</v>
      </c>
      <c r="AA53" s="69">
        <f t="shared" si="35"/>
        <v>2133.7610000000004</v>
      </c>
      <c r="AB53" s="201"/>
      <c r="AF53" s="198"/>
      <c r="AG53" s="40" t="s">
        <v>151</v>
      </c>
      <c r="AH53" s="47" t="s">
        <v>157</v>
      </c>
      <c r="AI53" s="47" t="s">
        <v>158</v>
      </c>
      <c r="AJ53" s="179">
        <f t="shared" si="36"/>
        <v>0</v>
      </c>
      <c r="AK53" s="179">
        <f t="shared" si="37"/>
        <v>0.55072925224521385</v>
      </c>
      <c r="AL53" s="179">
        <f t="shared" si="38"/>
        <v>0</v>
      </c>
      <c r="AM53" s="179">
        <f t="shared" si="39"/>
        <v>0</v>
      </c>
      <c r="AN53" s="179">
        <f t="shared" si="40"/>
        <v>0</v>
      </c>
      <c r="AO53" s="179">
        <f t="shared" si="41"/>
        <v>0</v>
      </c>
      <c r="AP53" s="179">
        <f t="shared" si="42"/>
        <v>0</v>
      </c>
      <c r="AQ53" s="179">
        <f t="shared" si="43"/>
        <v>1.4059681473229661E-2</v>
      </c>
      <c r="AR53" s="179">
        <f t="shared" si="44"/>
        <v>0</v>
      </c>
      <c r="AS53" s="179">
        <f t="shared" si="45"/>
        <v>0</v>
      </c>
      <c r="AT53" s="179">
        <f t="shared" si="46"/>
        <v>0</v>
      </c>
      <c r="AU53" s="179">
        <f t="shared" si="47"/>
        <v>1.5337847115960968E-2</v>
      </c>
      <c r="AV53" s="179">
        <f t="shared" si="48"/>
        <v>0</v>
      </c>
      <c r="AW53" s="179">
        <f t="shared" si="49"/>
        <v>1.5337847115960968E-2</v>
      </c>
      <c r="AX53" s="179">
        <f t="shared" si="50"/>
        <v>0.40453537204963436</v>
      </c>
      <c r="AY53" s="179">
        <f t="shared" si="51"/>
        <v>0</v>
      </c>
      <c r="AZ53" s="179">
        <f t="shared" si="52"/>
        <v>0</v>
      </c>
      <c r="BA53" s="179">
        <f t="shared" si="53"/>
        <v>0</v>
      </c>
      <c r="BB53" s="179">
        <f t="shared" si="54"/>
        <v>0</v>
      </c>
      <c r="BC53" s="179">
        <f t="shared" si="55"/>
        <v>0</v>
      </c>
      <c r="BD53" s="181">
        <f t="shared" si="56"/>
        <v>0.99999999999999978</v>
      </c>
      <c r="BE53" s="225"/>
    </row>
    <row r="54" spans="2:57" ht="31.5" x14ac:dyDescent="0.25">
      <c r="B54" s="73"/>
      <c r="C54" s="198"/>
      <c r="D54" s="40" t="s">
        <v>151</v>
      </c>
      <c r="E54" s="47" t="s">
        <v>159</v>
      </c>
      <c r="F54" s="47" t="s">
        <v>160</v>
      </c>
      <c r="G54" s="17">
        <v>0</v>
      </c>
      <c r="H54" s="16">
        <v>0</v>
      </c>
      <c r="I54" s="17">
        <v>247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120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60">
        <v>0</v>
      </c>
      <c r="X54" s="17">
        <v>0</v>
      </c>
      <c r="Y54" s="17">
        <v>0</v>
      </c>
      <c r="Z54" s="17">
        <v>0</v>
      </c>
      <c r="AA54" s="69">
        <f t="shared" si="35"/>
        <v>367</v>
      </c>
      <c r="AB54" s="201"/>
      <c r="AF54" s="198"/>
      <c r="AG54" s="40" t="s">
        <v>151</v>
      </c>
      <c r="AH54" s="47" t="s">
        <v>159</v>
      </c>
      <c r="AI54" s="47" t="s">
        <v>160</v>
      </c>
      <c r="AJ54" s="179">
        <f t="shared" si="36"/>
        <v>0</v>
      </c>
      <c r="AK54" s="179">
        <f t="shared" si="37"/>
        <v>0</v>
      </c>
      <c r="AL54" s="179">
        <f t="shared" si="38"/>
        <v>0.67302452316076289</v>
      </c>
      <c r="AM54" s="179">
        <f t="shared" si="39"/>
        <v>0</v>
      </c>
      <c r="AN54" s="179">
        <f t="shared" si="40"/>
        <v>0</v>
      </c>
      <c r="AO54" s="179">
        <f t="shared" si="41"/>
        <v>0</v>
      </c>
      <c r="AP54" s="179">
        <f t="shared" si="42"/>
        <v>0</v>
      </c>
      <c r="AQ54" s="179">
        <f t="shared" si="43"/>
        <v>0</v>
      </c>
      <c r="AR54" s="179">
        <f t="shared" si="44"/>
        <v>0.32697547683923706</v>
      </c>
      <c r="AS54" s="179">
        <f t="shared" si="45"/>
        <v>0</v>
      </c>
      <c r="AT54" s="179">
        <f t="shared" si="46"/>
        <v>0</v>
      </c>
      <c r="AU54" s="179">
        <f t="shared" si="47"/>
        <v>0</v>
      </c>
      <c r="AV54" s="179">
        <f t="shared" si="48"/>
        <v>0</v>
      </c>
      <c r="AW54" s="179">
        <f t="shared" si="49"/>
        <v>0</v>
      </c>
      <c r="AX54" s="179">
        <f t="shared" si="50"/>
        <v>0</v>
      </c>
      <c r="AY54" s="179">
        <f t="shared" si="51"/>
        <v>0</v>
      </c>
      <c r="AZ54" s="179">
        <f t="shared" si="52"/>
        <v>0</v>
      </c>
      <c r="BA54" s="179">
        <f t="shared" si="53"/>
        <v>0</v>
      </c>
      <c r="BB54" s="179">
        <f t="shared" si="54"/>
        <v>0</v>
      </c>
      <c r="BC54" s="179">
        <f t="shared" si="55"/>
        <v>0</v>
      </c>
      <c r="BD54" s="181">
        <f t="shared" si="56"/>
        <v>1</v>
      </c>
      <c r="BE54" s="225"/>
    </row>
    <row r="55" spans="2:57" ht="31.5" x14ac:dyDescent="0.25">
      <c r="B55" s="73"/>
      <c r="C55" s="198"/>
      <c r="D55" s="40" t="s">
        <v>151</v>
      </c>
      <c r="E55" s="47" t="s">
        <v>161</v>
      </c>
      <c r="F55" s="47" t="s">
        <v>162</v>
      </c>
      <c r="G55" s="17">
        <v>0</v>
      </c>
      <c r="H55" s="16">
        <v>0</v>
      </c>
      <c r="I55" s="17">
        <v>1305</v>
      </c>
      <c r="J55" s="17">
        <v>1218.5829000000001</v>
      </c>
      <c r="K55" s="17">
        <v>0</v>
      </c>
      <c r="L55" s="17">
        <v>0</v>
      </c>
      <c r="M55" s="17">
        <v>0</v>
      </c>
      <c r="N55" s="17">
        <v>0</v>
      </c>
      <c r="O55" s="17">
        <v>41.25</v>
      </c>
      <c r="P55" s="17">
        <v>0</v>
      </c>
      <c r="Q55" s="17">
        <v>0</v>
      </c>
      <c r="R55" s="17">
        <v>75</v>
      </c>
      <c r="S55" s="17">
        <v>16.875</v>
      </c>
      <c r="T55" s="17">
        <v>12</v>
      </c>
      <c r="U55" s="17">
        <v>0</v>
      </c>
      <c r="V55" s="17">
        <v>0</v>
      </c>
      <c r="W55" s="160">
        <v>0</v>
      </c>
      <c r="X55" s="17">
        <v>0</v>
      </c>
      <c r="Y55" s="17">
        <v>0</v>
      </c>
      <c r="Z55" s="17">
        <v>0</v>
      </c>
      <c r="AA55" s="69">
        <f t="shared" si="35"/>
        <v>2668.7079000000003</v>
      </c>
      <c r="AB55" s="201"/>
      <c r="AF55" s="198"/>
      <c r="AG55" s="40" t="s">
        <v>151</v>
      </c>
      <c r="AH55" s="47" t="s">
        <v>161</v>
      </c>
      <c r="AI55" s="47" t="s">
        <v>162</v>
      </c>
      <c r="AJ55" s="179">
        <f t="shared" si="36"/>
        <v>0</v>
      </c>
      <c r="AK55" s="179">
        <f t="shared" si="37"/>
        <v>0</v>
      </c>
      <c r="AL55" s="179">
        <f t="shared" si="38"/>
        <v>0.48900068831062399</v>
      </c>
      <c r="AM55" s="179">
        <f t="shared" si="39"/>
        <v>0.45661906273069447</v>
      </c>
      <c r="AN55" s="179">
        <f t="shared" si="40"/>
        <v>0</v>
      </c>
      <c r="AO55" s="179">
        <f t="shared" si="41"/>
        <v>0</v>
      </c>
      <c r="AP55" s="179">
        <f t="shared" si="42"/>
        <v>0</v>
      </c>
      <c r="AQ55" s="179">
        <f t="shared" si="43"/>
        <v>0</v>
      </c>
      <c r="AR55" s="179">
        <f t="shared" si="44"/>
        <v>1.5456918308669148E-2</v>
      </c>
      <c r="AS55" s="179">
        <f t="shared" si="45"/>
        <v>0</v>
      </c>
      <c r="AT55" s="179">
        <f t="shared" si="46"/>
        <v>0</v>
      </c>
      <c r="AU55" s="179">
        <f t="shared" si="47"/>
        <v>2.8103487833943907E-2</v>
      </c>
      <c r="AV55" s="179">
        <f t="shared" si="48"/>
        <v>6.3232847626373788E-3</v>
      </c>
      <c r="AW55" s="179">
        <f t="shared" si="49"/>
        <v>4.4965580534310247E-3</v>
      </c>
      <c r="AX55" s="179">
        <f t="shared" si="50"/>
        <v>0</v>
      </c>
      <c r="AY55" s="179">
        <f t="shared" si="51"/>
        <v>0</v>
      </c>
      <c r="AZ55" s="179">
        <f t="shared" si="52"/>
        <v>0</v>
      </c>
      <c r="BA55" s="179">
        <f t="shared" si="53"/>
        <v>0</v>
      </c>
      <c r="BB55" s="179">
        <f t="shared" si="54"/>
        <v>0</v>
      </c>
      <c r="BC55" s="179">
        <f t="shared" si="55"/>
        <v>0</v>
      </c>
      <c r="BD55" s="181">
        <f t="shared" si="56"/>
        <v>0.99999999999999989</v>
      </c>
      <c r="BE55" s="225"/>
    </row>
    <row r="56" spans="2:57" ht="31.5" x14ac:dyDescent="0.25">
      <c r="B56" s="73"/>
      <c r="C56" s="198"/>
      <c r="D56" s="40" t="s">
        <v>151</v>
      </c>
      <c r="E56" s="47" t="s">
        <v>163</v>
      </c>
      <c r="F56" s="47" t="s">
        <v>164</v>
      </c>
      <c r="G56" s="13"/>
      <c r="H56" s="16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60"/>
      <c r="X56" s="17"/>
      <c r="Y56" s="17"/>
      <c r="Z56" s="13"/>
      <c r="AA56" s="69">
        <f t="shared" si="35"/>
        <v>0</v>
      </c>
      <c r="AB56" s="201"/>
      <c r="AF56" s="198"/>
      <c r="AG56" s="40" t="s">
        <v>151</v>
      </c>
      <c r="AH56" s="47" t="s">
        <v>163</v>
      </c>
      <c r="AI56" s="47" t="s">
        <v>164</v>
      </c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81">
        <f t="shared" si="56"/>
        <v>0</v>
      </c>
      <c r="BE56" s="225"/>
    </row>
    <row r="57" spans="2:57" ht="31.5" x14ac:dyDescent="0.25">
      <c r="B57" s="73"/>
      <c r="C57" s="198"/>
      <c r="D57" s="40" t="s">
        <v>151</v>
      </c>
      <c r="E57" s="47" t="s">
        <v>165</v>
      </c>
      <c r="F57" s="47" t="s">
        <v>166</v>
      </c>
      <c r="G57" s="17">
        <v>0</v>
      </c>
      <c r="H57" s="16">
        <v>0</v>
      </c>
      <c r="I57" s="17">
        <v>0</v>
      </c>
      <c r="J57" s="17">
        <v>1096.0386000000001</v>
      </c>
      <c r="K57" s="17">
        <v>0</v>
      </c>
      <c r="L57" s="17">
        <v>0</v>
      </c>
      <c r="M57" s="17">
        <v>0</v>
      </c>
      <c r="N57" s="17">
        <v>0</v>
      </c>
      <c r="O57" s="17">
        <v>18.75</v>
      </c>
      <c r="P57" s="17">
        <v>0</v>
      </c>
      <c r="Q57" s="17">
        <v>0</v>
      </c>
      <c r="R57" s="17">
        <v>60</v>
      </c>
      <c r="S57" s="17">
        <v>20.25</v>
      </c>
      <c r="T57" s="17">
        <v>732.92309999999998</v>
      </c>
      <c r="U57" s="17">
        <v>0</v>
      </c>
      <c r="V57" s="17">
        <v>0</v>
      </c>
      <c r="W57" s="160">
        <v>0</v>
      </c>
      <c r="X57" s="17">
        <v>0</v>
      </c>
      <c r="Y57" s="17">
        <v>0</v>
      </c>
      <c r="Z57" s="17">
        <v>0</v>
      </c>
      <c r="AA57" s="69">
        <f t="shared" si="35"/>
        <v>1927.9617000000001</v>
      </c>
      <c r="AB57" s="201"/>
      <c r="AF57" s="198"/>
      <c r="AG57" s="40" t="s">
        <v>151</v>
      </c>
      <c r="AH57" s="47" t="s">
        <v>165</v>
      </c>
      <c r="AI57" s="47" t="s">
        <v>166</v>
      </c>
      <c r="AJ57" s="179">
        <f t="shared" si="36"/>
        <v>0</v>
      </c>
      <c r="AK57" s="179">
        <f t="shared" si="37"/>
        <v>0</v>
      </c>
      <c r="AL57" s="179">
        <f t="shared" si="38"/>
        <v>0</v>
      </c>
      <c r="AM57" s="179">
        <f t="shared" si="39"/>
        <v>0.56849604429382594</v>
      </c>
      <c r="AN57" s="179">
        <f t="shared" si="40"/>
        <v>0</v>
      </c>
      <c r="AO57" s="179">
        <f t="shared" si="41"/>
        <v>0</v>
      </c>
      <c r="AP57" s="179">
        <f t="shared" si="42"/>
        <v>0</v>
      </c>
      <c r="AQ57" s="179">
        <f t="shared" si="43"/>
        <v>0</v>
      </c>
      <c r="AR57" s="179">
        <f t="shared" si="44"/>
        <v>9.7252969288757138E-3</v>
      </c>
      <c r="AS57" s="179">
        <f t="shared" si="45"/>
        <v>0</v>
      </c>
      <c r="AT57" s="179">
        <f t="shared" si="46"/>
        <v>0</v>
      </c>
      <c r="AU57" s="179">
        <f t="shared" si="47"/>
        <v>3.1120950172402281E-2</v>
      </c>
      <c r="AV57" s="179">
        <f t="shared" si="48"/>
        <v>1.050332068318577E-2</v>
      </c>
      <c r="AW57" s="179">
        <f t="shared" si="49"/>
        <v>0.38015438792171025</v>
      </c>
      <c r="AX57" s="179">
        <f t="shared" si="50"/>
        <v>0</v>
      </c>
      <c r="AY57" s="179">
        <f t="shared" si="51"/>
        <v>0</v>
      </c>
      <c r="AZ57" s="179">
        <f t="shared" si="52"/>
        <v>0</v>
      </c>
      <c r="BA57" s="179">
        <f t="shared" si="53"/>
        <v>0</v>
      </c>
      <c r="BB57" s="179">
        <f t="shared" si="54"/>
        <v>0</v>
      </c>
      <c r="BC57" s="179">
        <f t="shared" si="55"/>
        <v>0</v>
      </c>
      <c r="BD57" s="181">
        <f t="shared" si="56"/>
        <v>1</v>
      </c>
      <c r="BE57" s="225"/>
    </row>
    <row r="58" spans="2:57" ht="31.5" x14ac:dyDescent="0.25">
      <c r="B58" s="73"/>
      <c r="C58" s="198"/>
      <c r="D58" s="40" t="s">
        <v>151</v>
      </c>
      <c r="E58" s="47" t="s">
        <v>14</v>
      </c>
      <c r="F58" s="47" t="s">
        <v>167</v>
      </c>
      <c r="G58" s="17">
        <v>0</v>
      </c>
      <c r="H58" s="16">
        <v>75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120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60</v>
      </c>
      <c r="U58" s="17">
        <v>60</v>
      </c>
      <c r="V58" s="17">
        <v>0</v>
      </c>
      <c r="W58" s="160">
        <v>0</v>
      </c>
      <c r="X58" s="17">
        <v>0</v>
      </c>
      <c r="Y58" s="17">
        <v>0</v>
      </c>
      <c r="Z58" s="17">
        <v>0</v>
      </c>
      <c r="AA58" s="69">
        <f t="shared" si="35"/>
        <v>315</v>
      </c>
      <c r="AB58" s="201"/>
      <c r="AF58" s="198"/>
      <c r="AG58" s="40" t="s">
        <v>151</v>
      </c>
      <c r="AH58" s="47" t="s">
        <v>14</v>
      </c>
      <c r="AI58" s="47" t="s">
        <v>167</v>
      </c>
      <c r="AJ58" s="179">
        <f t="shared" si="36"/>
        <v>0</v>
      </c>
      <c r="AK58" s="179">
        <f t="shared" si="37"/>
        <v>0.23809523809523808</v>
      </c>
      <c r="AL58" s="179">
        <f t="shared" si="38"/>
        <v>0</v>
      </c>
      <c r="AM58" s="179">
        <f t="shared" si="39"/>
        <v>0</v>
      </c>
      <c r="AN58" s="179">
        <f t="shared" si="40"/>
        <v>0</v>
      </c>
      <c r="AO58" s="179">
        <f t="shared" si="41"/>
        <v>0</v>
      </c>
      <c r="AP58" s="179">
        <f t="shared" si="42"/>
        <v>0</v>
      </c>
      <c r="AQ58" s="179">
        <f t="shared" si="43"/>
        <v>0.38095238095238093</v>
      </c>
      <c r="AR58" s="179">
        <f t="shared" si="44"/>
        <v>0</v>
      </c>
      <c r="AS58" s="179">
        <f t="shared" si="45"/>
        <v>0</v>
      </c>
      <c r="AT58" s="179">
        <f t="shared" si="46"/>
        <v>0</v>
      </c>
      <c r="AU58" s="179">
        <f t="shared" si="47"/>
        <v>0</v>
      </c>
      <c r="AV58" s="179">
        <f t="shared" si="48"/>
        <v>0</v>
      </c>
      <c r="AW58" s="179">
        <f t="shared" si="49"/>
        <v>0.19047619047619047</v>
      </c>
      <c r="AX58" s="179">
        <f t="shared" si="50"/>
        <v>0.19047619047619047</v>
      </c>
      <c r="AY58" s="179">
        <f t="shared" si="51"/>
        <v>0</v>
      </c>
      <c r="AZ58" s="179">
        <f t="shared" si="52"/>
        <v>0</v>
      </c>
      <c r="BA58" s="179">
        <f t="shared" si="53"/>
        <v>0</v>
      </c>
      <c r="BB58" s="179">
        <f t="shared" si="54"/>
        <v>0</v>
      </c>
      <c r="BC58" s="179">
        <f t="shared" si="55"/>
        <v>0</v>
      </c>
      <c r="BD58" s="181">
        <f t="shared" si="56"/>
        <v>1</v>
      </c>
      <c r="BE58" s="225"/>
    </row>
    <row r="59" spans="2:57" ht="31.5" x14ac:dyDescent="0.25">
      <c r="B59" s="73"/>
      <c r="C59" s="198"/>
      <c r="D59" s="40" t="s">
        <v>151</v>
      </c>
      <c r="E59" s="47" t="s">
        <v>168</v>
      </c>
      <c r="F59" s="47" t="s">
        <v>169</v>
      </c>
      <c r="G59" s="17">
        <v>0</v>
      </c>
      <c r="H59" s="16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743.5</v>
      </c>
      <c r="O59" s="17">
        <v>0</v>
      </c>
      <c r="P59" s="17">
        <v>117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60">
        <v>0</v>
      </c>
      <c r="X59" s="17">
        <v>0</v>
      </c>
      <c r="Y59" s="17">
        <v>0</v>
      </c>
      <c r="Z59" s="17">
        <v>0</v>
      </c>
      <c r="AA59" s="69">
        <f t="shared" si="35"/>
        <v>860.5</v>
      </c>
      <c r="AB59" s="201"/>
      <c r="AF59" s="198"/>
      <c r="AG59" s="40" t="s">
        <v>151</v>
      </c>
      <c r="AH59" s="47" t="s">
        <v>168</v>
      </c>
      <c r="AI59" s="47" t="s">
        <v>169</v>
      </c>
      <c r="AJ59" s="179">
        <f t="shared" si="36"/>
        <v>0</v>
      </c>
      <c r="AK59" s="179">
        <f t="shared" si="37"/>
        <v>0</v>
      </c>
      <c r="AL59" s="179">
        <f t="shared" si="38"/>
        <v>0</v>
      </c>
      <c r="AM59" s="179">
        <f t="shared" si="39"/>
        <v>0</v>
      </c>
      <c r="AN59" s="179">
        <f t="shared" si="40"/>
        <v>0</v>
      </c>
      <c r="AO59" s="179">
        <f t="shared" si="41"/>
        <v>0</v>
      </c>
      <c r="AP59" s="179">
        <f t="shared" si="42"/>
        <v>0</v>
      </c>
      <c r="AQ59" s="179">
        <f t="shared" si="43"/>
        <v>0.8640325392213829</v>
      </c>
      <c r="AR59" s="179">
        <f t="shared" si="44"/>
        <v>0</v>
      </c>
      <c r="AS59" s="179">
        <f t="shared" si="45"/>
        <v>0.13596746077861707</v>
      </c>
      <c r="AT59" s="179">
        <f t="shared" si="46"/>
        <v>0</v>
      </c>
      <c r="AU59" s="179">
        <f t="shared" si="47"/>
        <v>0</v>
      </c>
      <c r="AV59" s="179">
        <f t="shared" si="48"/>
        <v>0</v>
      </c>
      <c r="AW59" s="179">
        <f t="shared" si="49"/>
        <v>0</v>
      </c>
      <c r="AX59" s="179">
        <f t="shared" si="50"/>
        <v>0</v>
      </c>
      <c r="AY59" s="179">
        <f t="shared" si="51"/>
        <v>0</v>
      </c>
      <c r="AZ59" s="179">
        <f t="shared" si="52"/>
        <v>0</v>
      </c>
      <c r="BA59" s="179">
        <f t="shared" si="53"/>
        <v>0</v>
      </c>
      <c r="BB59" s="179">
        <f t="shared" si="54"/>
        <v>0</v>
      </c>
      <c r="BC59" s="179">
        <f t="shared" si="55"/>
        <v>0</v>
      </c>
      <c r="BD59" s="181">
        <f t="shared" si="56"/>
        <v>1</v>
      </c>
      <c r="BE59" s="225"/>
    </row>
    <row r="60" spans="2:57" ht="31.5" x14ac:dyDescent="0.25">
      <c r="B60" s="73"/>
      <c r="C60" s="198"/>
      <c r="D60" s="40" t="s">
        <v>151</v>
      </c>
      <c r="E60" s="47" t="s">
        <v>168</v>
      </c>
      <c r="F60" s="47" t="s">
        <v>170</v>
      </c>
      <c r="G60" s="17">
        <v>0</v>
      </c>
      <c r="H60" s="16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243.72620000000001</v>
      </c>
      <c r="O60" s="17">
        <v>0</v>
      </c>
      <c r="P60" s="17">
        <v>268</v>
      </c>
      <c r="Q60" s="17">
        <v>0</v>
      </c>
      <c r="R60" s="17">
        <v>60</v>
      </c>
      <c r="S60" s="17">
        <v>0</v>
      </c>
      <c r="T60" s="17">
        <v>60</v>
      </c>
      <c r="U60" s="17">
        <v>0</v>
      </c>
      <c r="V60" s="17">
        <v>0</v>
      </c>
      <c r="W60" s="160">
        <v>0</v>
      </c>
      <c r="X60" s="17">
        <v>0</v>
      </c>
      <c r="Y60" s="17">
        <v>0</v>
      </c>
      <c r="Z60" s="17">
        <v>0</v>
      </c>
      <c r="AA60" s="69">
        <f t="shared" si="35"/>
        <v>631.72620000000006</v>
      </c>
      <c r="AB60" s="201"/>
      <c r="AF60" s="198"/>
      <c r="AG60" s="40" t="s">
        <v>151</v>
      </c>
      <c r="AH60" s="47" t="s">
        <v>168</v>
      </c>
      <c r="AI60" s="47" t="s">
        <v>170</v>
      </c>
      <c r="AJ60" s="179">
        <f t="shared" si="36"/>
        <v>0</v>
      </c>
      <c r="AK60" s="179">
        <f t="shared" si="37"/>
        <v>0</v>
      </c>
      <c r="AL60" s="179">
        <f t="shared" si="38"/>
        <v>0</v>
      </c>
      <c r="AM60" s="179">
        <f t="shared" si="39"/>
        <v>0</v>
      </c>
      <c r="AN60" s="179">
        <f t="shared" si="40"/>
        <v>0</v>
      </c>
      <c r="AO60" s="179">
        <f t="shared" si="41"/>
        <v>0</v>
      </c>
      <c r="AP60" s="179">
        <f t="shared" si="42"/>
        <v>0</v>
      </c>
      <c r="AQ60" s="179">
        <f t="shared" si="43"/>
        <v>0.38580986509661935</v>
      </c>
      <c r="AR60" s="179">
        <f t="shared" si="44"/>
        <v>0</v>
      </c>
      <c r="AS60" s="179">
        <f t="shared" si="45"/>
        <v>0.42423442307759274</v>
      </c>
      <c r="AT60" s="179">
        <f t="shared" si="46"/>
        <v>0</v>
      </c>
      <c r="AU60" s="179">
        <f t="shared" si="47"/>
        <v>9.4977855912893899E-2</v>
      </c>
      <c r="AV60" s="179">
        <f t="shared" si="48"/>
        <v>0</v>
      </c>
      <c r="AW60" s="179">
        <f t="shared" si="49"/>
        <v>9.4977855912893899E-2</v>
      </c>
      <c r="AX60" s="179">
        <f t="shared" si="50"/>
        <v>0</v>
      </c>
      <c r="AY60" s="179">
        <f t="shared" si="51"/>
        <v>0</v>
      </c>
      <c r="AZ60" s="179">
        <f t="shared" si="52"/>
        <v>0</v>
      </c>
      <c r="BA60" s="179">
        <f t="shared" si="53"/>
        <v>0</v>
      </c>
      <c r="BB60" s="179">
        <f t="shared" si="54"/>
        <v>0</v>
      </c>
      <c r="BC60" s="179">
        <f t="shared" si="55"/>
        <v>0</v>
      </c>
      <c r="BD60" s="181">
        <f t="shared" si="56"/>
        <v>0.99999999999999978</v>
      </c>
      <c r="BE60" s="225"/>
    </row>
    <row r="61" spans="2:57" ht="15.75" x14ac:dyDescent="0.25">
      <c r="B61" s="73"/>
      <c r="C61" s="198"/>
      <c r="D61" s="40" t="s">
        <v>151</v>
      </c>
      <c r="E61" s="47" t="s">
        <v>15</v>
      </c>
      <c r="F61" s="47" t="s">
        <v>171</v>
      </c>
      <c r="G61" s="13"/>
      <c r="H61" s="16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60"/>
      <c r="X61" s="17"/>
      <c r="Y61" s="17"/>
      <c r="Z61" s="13"/>
      <c r="AA61" s="69">
        <f t="shared" si="35"/>
        <v>0</v>
      </c>
      <c r="AB61" s="201"/>
      <c r="AF61" s="198"/>
      <c r="AG61" s="40" t="s">
        <v>151</v>
      </c>
      <c r="AH61" s="47" t="s">
        <v>15</v>
      </c>
      <c r="AI61" s="47" t="s">
        <v>171</v>
      </c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81">
        <f t="shared" si="56"/>
        <v>0</v>
      </c>
      <c r="BE61" s="225"/>
    </row>
    <row r="62" spans="2:57" ht="15.75" x14ac:dyDescent="0.25">
      <c r="B62" s="73"/>
      <c r="C62" s="198"/>
      <c r="D62" s="40" t="s">
        <v>151</v>
      </c>
      <c r="E62" s="47" t="s">
        <v>16</v>
      </c>
      <c r="F62" s="47" t="s">
        <v>172</v>
      </c>
      <c r="G62" s="17">
        <v>0</v>
      </c>
      <c r="H62" s="16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3</v>
      </c>
      <c r="O62" s="17">
        <v>0</v>
      </c>
      <c r="P62" s="17">
        <v>4881.2174999999997</v>
      </c>
      <c r="Q62" s="17">
        <v>0</v>
      </c>
      <c r="R62" s="17">
        <v>90</v>
      </c>
      <c r="S62" s="17">
        <v>12.709100000000001</v>
      </c>
      <c r="T62" s="17">
        <v>75</v>
      </c>
      <c r="U62" s="17">
        <v>0</v>
      </c>
      <c r="V62" s="17">
        <v>0</v>
      </c>
      <c r="W62" s="160">
        <v>0</v>
      </c>
      <c r="X62" s="17">
        <v>0</v>
      </c>
      <c r="Y62" s="17">
        <v>0</v>
      </c>
      <c r="Z62" s="17">
        <v>0</v>
      </c>
      <c r="AA62" s="69">
        <f t="shared" si="35"/>
        <v>5061.9265999999998</v>
      </c>
      <c r="AB62" s="201"/>
      <c r="AF62" s="198"/>
      <c r="AG62" s="40" t="s">
        <v>151</v>
      </c>
      <c r="AH62" s="47" t="s">
        <v>16</v>
      </c>
      <c r="AI62" s="47" t="s">
        <v>172</v>
      </c>
      <c r="AJ62" s="179">
        <f t="shared" si="36"/>
        <v>0</v>
      </c>
      <c r="AK62" s="179">
        <f t="shared" si="37"/>
        <v>0</v>
      </c>
      <c r="AL62" s="179">
        <f t="shared" si="38"/>
        <v>0</v>
      </c>
      <c r="AM62" s="179">
        <f t="shared" si="39"/>
        <v>0</v>
      </c>
      <c r="AN62" s="179">
        <f t="shared" si="40"/>
        <v>0</v>
      </c>
      <c r="AO62" s="179">
        <f t="shared" si="41"/>
        <v>0</v>
      </c>
      <c r="AP62" s="179">
        <f t="shared" si="42"/>
        <v>0</v>
      </c>
      <c r="AQ62" s="179">
        <f t="shared" si="43"/>
        <v>5.9265971972015559E-4</v>
      </c>
      <c r="AR62" s="179">
        <f t="shared" si="44"/>
        <v>0</v>
      </c>
      <c r="AS62" s="179">
        <f t="shared" si="45"/>
        <v>0.9643003318143728</v>
      </c>
      <c r="AT62" s="179">
        <f t="shared" si="46"/>
        <v>0</v>
      </c>
      <c r="AU62" s="179">
        <f t="shared" si="47"/>
        <v>1.7779791591604668E-2</v>
      </c>
      <c r="AV62" s="179">
        <f t="shared" si="48"/>
        <v>2.5107238812984768E-3</v>
      </c>
      <c r="AW62" s="179">
        <f t="shared" si="49"/>
        <v>1.481649299300389E-2</v>
      </c>
      <c r="AX62" s="179">
        <f t="shared" si="50"/>
        <v>0</v>
      </c>
      <c r="AY62" s="179">
        <f t="shared" si="51"/>
        <v>0</v>
      </c>
      <c r="AZ62" s="179">
        <f t="shared" si="52"/>
        <v>0</v>
      </c>
      <c r="BA62" s="179">
        <f t="shared" si="53"/>
        <v>0</v>
      </c>
      <c r="BB62" s="179">
        <f t="shared" si="54"/>
        <v>0</v>
      </c>
      <c r="BC62" s="179">
        <f t="shared" si="55"/>
        <v>0</v>
      </c>
      <c r="BD62" s="181">
        <f t="shared" si="56"/>
        <v>1</v>
      </c>
      <c r="BE62" s="225"/>
    </row>
    <row r="63" spans="2:57" ht="15.75" x14ac:dyDescent="0.25">
      <c r="B63" s="73"/>
      <c r="C63" s="198" t="s">
        <v>143</v>
      </c>
      <c r="D63" s="40" t="s">
        <v>151</v>
      </c>
      <c r="E63" s="41" t="s">
        <v>19</v>
      </c>
      <c r="F63" s="41" t="s">
        <v>173</v>
      </c>
      <c r="G63" s="17">
        <v>0</v>
      </c>
      <c r="H63" s="16">
        <v>405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90</v>
      </c>
      <c r="O63" s="17">
        <v>120</v>
      </c>
      <c r="P63" s="17">
        <v>0</v>
      </c>
      <c r="Q63" s="17">
        <v>0</v>
      </c>
      <c r="R63" s="17">
        <v>60</v>
      </c>
      <c r="S63" s="17">
        <v>0</v>
      </c>
      <c r="T63" s="17">
        <v>60</v>
      </c>
      <c r="U63" s="17">
        <v>1127.1429000000001</v>
      </c>
      <c r="V63" s="17">
        <v>0</v>
      </c>
      <c r="W63" s="160">
        <v>60</v>
      </c>
      <c r="X63" s="17">
        <v>0</v>
      </c>
      <c r="Y63" s="17">
        <v>0</v>
      </c>
      <c r="Z63" s="17">
        <v>0</v>
      </c>
      <c r="AA63" s="69">
        <f t="shared" si="35"/>
        <v>1862.1429000000001</v>
      </c>
      <c r="AB63" s="201"/>
      <c r="AF63" s="198" t="s">
        <v>143</v>
      </c>
      <c r="AG63" s="40" t="s">
        <v>151</v>
      </c>
      <c r="AH63" s="41" t="s">
        <v>19</v>
      </c>
      <c r="AI63" s="41" t="s">
        <v>173</v>
      </c>
      <c r="AJ63" s="179">
        <f t="shared" si="36"/>
        <v>0</v>
      </c>
      <c r="AK63" s="179">
        <f t="shared" si="37"/>
        <v>0.21749136438454858</v>
      </c>
      <c r="AL63" s="179">
        <f t="shared" si="38"/>
        <v>0</v>
      </c>
      <c r="AM63" s="179">
        <f t="shared" si="39"/>
        <v>0</v>
      </c>
      <c r="AN63" s="179">
        <f t="shared" si="40"/>
        <v>0</v>
      </c>
      <c r="AO63" s="179">
        <f t="shared" si="41"/>
        <v>0</v>
      </c>
      <c r="AP63" s="179">
        <f t="shared" si="42"/>
        <v>0</v>
      </c>
      <c r="AQ63" s="179">
        <f t="shared" si="43"/>
        <v>4.8331414307677463E-2</v>
      </c>
      <c r="AR63" s="179">
        <f t="shared" si="44"/>
        <v>6.4441885743569946E-2</v>
      </c>
      <c r="AS63" s="179">
        <f t="shared" si="45"/>
        <v>0</v>
      </c>
      <c r="AT63" s="179">
        <f t="shared" si="46"/>
        <v>0</v>
      </c>
      <c r="AU63" s="179">
        <f t="shared" si="47"/>
        <v>3.2220942871784973E-2</v>
      </c>
      <c r="AV63" s="179">
        <f t="shared" si="48"/>
        <v>0</v>
      </c>
      <c r="AW63" s="179">
        <f t="shared" si="49"/>
        <v>3.2220942871784973E-2</v>
      </c>
      <c r="AX63" s="179">
        <f t="shared" si="50"/>
        <v>0.60529344982063404</v>
      </c>
      <c r="AY63" s="179">
        <f t="shared" si="51"/>
        <v>0</v>
      </c>
      <c r="AZ63" s="179">
        <f t="shared" si="52"/>
        <v>3.2220942871784973E-2</v>
      </c>
      <c r="BA63" s="179">
        <f t="shared" si="53"/>
        <v>0</v>
      </c>
      <c r="BB63" s="179">
        <f t="shared" si="54"/>
        <v>0</v>
      </c>
      <c r="BC63" s="179">
        <f t="shared" si="55"/>
        <v>0</v>
      </c>
      <c r="BD63" s="181">
        <f t="shared" si="56"/>
        <v>1</v>
      </c>
      <c r="BE63" s="225"/>
    </row>
    <row r="64" spans="2:57" ht="31.5" x14ac:dyDescent="0.25">
      <c r="B64" s="73"/>
      <c r="C64" s="198"/>
      <c r="D64" s="40" t="s">
        <v>151</v>
      </c>
      <c r="E64" s="41" t="s">
        <v>174</v>
      </c>
      <c r="F64" s="41" t="s">
        <v>175</v>
      </c>
      <c r="G64" s="17">
        <v>0</v>
      </c>
      <c r="H64" s="16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90</v>
      </c>
      <c r="O64" s="17">
        <v>0</v>
      </c>
      <c r="P64" s="17">
        <v>705</v>
      </c>
      <c r="Q64" s="17">
        <v>0</v>
      </c>
      <c r="R64" s="17">
        <v>60</v>
      </c>
      <c r="S64" s="17">
        <v>0</v>
      </c>
      <c r="T64" s="17">
        <v>60</v>
      </c>
      <c r="U64" s="17">
        <v>1533.5714</v>
      </c>
      <c r="V64" s="17">
        <v>0</v>
      </c>
      <c r="W64" s="160">
        <v>0</v>
      </c>
      <c r="X64" s="17">
        <v>0</v>
      </c>
      <c r="Y64" s="17">
        <v>0</v>
      </c>
      <c r="Z64" s="17">
        <v>0</v>
      </c>
      <c r="AA64" s="69">
        <f t="shared" si="35"/>
        <v>2448.5713999999998</v>
      </c>
      <c r="AB64" s="201"/>
      <c r="AF64" s="198"/>
      <c r="AG64" s="40" t="s">
        <v>151</v>
      </c>
      <c r="AH64" s="41" t="s">
        <v>174</v>
      </c>
      <c r="AI64" s="41" t="s">
        <v>175</v>
      </c>
      <c r="AJ64" s="179">
        <f t="shared" si="36"/>
        <v>0</v>
      </c>
      <c r="AK64" s="179">
        <f t="shared" si="37"/>
        <v>0</v>
      </c>
      <c r="AL64" s="179">
        <f t="shared" si="38"/>
        <v>0</v>
      </c>
      <c r="AM64" s="179">
        <f t="shared" si="39"/>
        <v>0</v>
      </c>
      <c r="AN64" s="179">
        <f t="shared" si="40"/>
        <v>0</v>
      </c>
      <c r="AO64" s="179">
        <f t="shared" si="41"/>
        <v>0</v>
      </c>
      <c r="AP64" s="179">
        <f t="shared" si="42"/>
        <v>0</v>
      </c>
      <c r="AQ64" s="179">
        <f t="shared" si="43"/>
        <v>3.675612644989646E-2</v>
      </c>
      <c r="AR64" s="179">
        <f t="shared" si="44"/>
        <v>0</v>
      </c>
      <c r="AS64" s="179">
        <f t="shared" si="45"/>
        <v>0.28792299052418896</v>
      </c>
      <c r="AT64" s="179">
        <f t="shared" si="46"/>
        <v>0</v>
      </c>
      <c r="AU64" s="179">
        <f t="shared" si="47"/>
        <v>2.4504084299930975E-2</v>
      </c>
      <c r="AV64" s="179">
        <f t="shared" si="48"/>
        <v>0</v>
      </c>
      <c r="AW64" s="179">
        <f t="shared" si="49"/>
        <v>2.4504084299930975E-2</v>
      </c>
      <c r="AX64" s="179">
        <f t="shared" si="50"/>
        <v>0.62631271442605274</v>
      </c>
      <c r="AY64" s="179">
        <f t="shared" si="51"/>
        <v>0</v>
      </c>
      <c r="AZ64" s="179">
        <f t="shared" si="52"/>
        <v>0</v>
      </c>
      <c r="BA64" s="179">
        <f t="shared" si="53"/>
        <v>0</v>
      </c>
      <c r="BB64" s="179">
        <f t="shared" si="54"/>
        <v>0</v>
      </c>
      <c r="BC64" s="179">
        <f t="shared" si="55"/>
        <v>0</v>
      </c>
      <c r="BD64" s="181">
        <f t="shared" si="56"/>
        <v>1</v>
      </c>
      <c r="BE64" s="225"/>
    </row>
    <row r="65" spans="2:57" ht="15.75" x14ac:dyDescent="0.25">
      <c r="B65" s="73"/>
      <c r="C65" s="198"/>
      <c r="D65" s="40" t="s">
        <v>151</v>
      </c>
      <c r="E65" s="41" t="s">
        <v>17</v>
      </c>
      <c r="F65" s="41" t="s">
        <v>176</v>
      </c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69">
        <f t="shared" si="35"/>
        <v>0</v>
      </c>
      <c r="AB65" s="201"/>
      <c r="AF65" s="198"/>
      <c r="AG65" s="40" t="s">
        <v>151</v>
      </c>
      <c r="AH65" s="41" t="s">
        <v>17</v>
      </c>
      <c r="AI65" s="41" t="s">
        <v>176</v>
      </c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81">
        <f t="shared" si="56"/>
        <v>0</v>
      </c>
      <c r="BE65" s="225"/>
    </row>
    <row r="66" spans="2:57" ht="15.75" x14ac:dyDescent="0.25">
      <c r="B66" s="73"/>
      <c r="C66" s="198"/>
      <c r="D66" s="40" t="s">
        <v>151</v>
      </c>
      <c r="E66" s="41" t="s">
        <v>28</v>
      </c>
      <c r="F66" s="41" t="s">
        <v>176</v>
      </c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69">
        <f t="shared" si="35"/>
        <v>0</v>
      </c>
      <c r="AB66" s="201"/>
      <c r="AF66" s="198"/>
      <c r="AG66" s="40" t="s">
        <v>151</v>
      </c>
      <c r="AH66" s="41" t="s">
        <v>28</v>
      </c>
      <c r="AI66" s="41" t="s">
        <v>176</v>
      </c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81">
        <f t="shared" si="56"/>
        <v>0</v>
      </c>
      <c r="BE66" s="225"/>
    </row>
    <row r="67" spans="2:57" ht="15.75" x14ac:dyDescent="0.25">
      <c r="B67" s="73"/>
      <c r="C67" s="198"/>
      <c r="D67" s="40" t="s">
        <v>151</v>
      </c>
      <c r="E67" s="41" t="s">
        <v>23</v>
      </c>
      <c r="F67" s="41" t="s">
        <v>176</v>
      </c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69">
        <f t="shared" si="35"/>
        <v>0</v>
      </c>
      <c r="AB67" s="201"/>
      <c r="AF67" s="198"/>
      <c r="AG67" s="40" t="s">
        <v>151</v>
      </c>
      <c r="AH67" s="41" t="s">
        <v>23</v>
      </c>
      <c r="AI67" s="41" t="s">
        <v>176</v>
      </c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  <c r="BB67" s="192"/>
      <c r="BC67" s="192"/>
      <c r="BD67" s="181">
        <f t="shared" si="56"/>
        <v>0</v>
      </c>
      <c r="BE67" s="225"/>
    </row>
    <row r="68" spans="2:57" ht="15.75" x14ac:dyDescent="0.25">
      <c r="B68" s="73"/>
      <c r="C68" s="198"/>
      <c r="D68" s="40" t="s">
        <v>151</v>
      </c>
      <c r="E68" s="41" t="s">
        <v>22</v>
      </c>
      <c r="F68" s="41" t="s">
        <v>176</v>
      </c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69">
        <f t="shared" si="35"/>
        <v>0</v>
      </c>
      <c r="AB68" s="201"/>
      <c r="AF68" s="198"/>
      <c r="AG68" s="40" t="s">
        <v>151</v>
      </c>
      <c r="AH68" s="41" t="s">
        <v>22</v>
      </c>
      <c r="AI68" s="41" t="s">
        <v>176</v>
      </c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81">
        <f t="shared" si="56"/>
        <v>0</v>
      </c>
      <c r="BE68" s="225"/>
    </row>
    <row r="69" spans="2:57" ht="15.75" x14ac:dyDescent="0.25">
      <c r="B69" s="73"/>
      <c r="C69" s="199"/>
      <c r="D69" s="40" t="s">
        <v>151</v>
      </c>
      <c r="E69" s="41" t="s">
        <v>177</v>
      </c>
      <c r="F69" s="41" t="s">
        <v>176</v>
      </c>
      <c r="G69" s="264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265"/>
      <c r="AA69" s="295">
        <f t="shared" si="35"/>
        <v>0</v>
      </c>
      <c r="AB69" s="202"/>
      <c r="AF69" s="199"/>
      <c r="AG69" s="40" t="s">
        <v>151</v>
      </c>
      <c r="AH69" s="41" t="s">
        <v>177</v>
      </c>
      <c r="AI69" s="41" t="s">
        <v>176</v>
      </c>
      <c r="AJ69" s="278"/>
      <c r="AK69" s="278"/>
      <c r="AL69" s="278"/>
      <c r="AM69" s="278"/>
      <c r="AN69" s="278"/>
      <c r="AO69" s="278"/>
      <c r="AP69" s="278"/>
      <c r="AQ69" s="278"/>
      <c r="AR69" s="278"/>
      <c r="AS69" s="278"/>
      <c r="AT69" s="278"/>
      <c r="AU69" s="278"/>
      <c r="AV69" s="278"/>
      <c r="AW69" s="278"/>
      <c r="AX69" s="278"/>
      <c r="AY69" s="278"/>
      <c r="AZ69" s="278"/>
      <c r="BA69" s="278"/>
      <c r="BB69" s="278"/>
      <c r="BC69" s="278"/>
      <c r="BD69" s="181">
        <f t="shared" si="56"/>
        <v>0</v>
      </c>
      <c r="BE69" s="226"/>
    </row>
    <row r="70" spans="2:57" ht="15.75" x14ac:dyDescent="0.25">
      <c r="B70" s="73"/>
      <c r="C70" s="70"/>
      <c r="D70" s="44" t="s">
        <v>144</v>
      </c>
      <c r="E70" s="45" t="s">
        <v>17</v>
      </c>
      <c r="F70" s="45" t="s">
        <v>178</v>
      </c>
      <c r="G70" s="266"/>
      <c r="H70" s="267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74"/>
      <c r="X70" s="103"/>
      <c r="Y70" s="103"/>
      <c r="Z70" s="297"/>
      <c r="AA70" s="296">
        <f t="shared" si="35"/>
        <v>0</v>
      </c>
      <c r="AB70" s="146">
        <f>SUM(AA70)</f>
        <v>0</v>
      </c>
      <c r="AF70" s="70"/>
      <c r="AG70" s="44" t="s">
        <v>144</v>
      </c>
      <c r="AH70" s="45" t="s">
        <v>17</v>
      </c>
      <c r="AI70" s="45" t="s">
        <v>178</v>
      </c>
      <c r="AJ70" s="288"/>
      <c r="AK70" s="288"/>
      <c r="AL70" s="288"/>
      <c r="AM70" s="288"/>
      <c r="AN70" s="288"/>
      <c r="AO70" s="288"/>
      <c r="AP70" s="288"/>
      <c r="AQ70" s="288"/>
      <c r="AR70" s="288"/>
      <c r="AS70" s="288"/>
      <c r="AT70" s="288"/>
      <c r="AU70" s="288"/>
      <c r="AV70" s="288"/>
      <c r="AW70" s="288"/>
      <c r="AX70" s="288"/>
      <c r="AY70" s="288"/>
      <c r="AZ70" s="288"/>
      <c r="BA70" s="288"/>
      <c r="BB70" s="288"/>
      <c r="BC70" s="289"/>
      <c r="BD70" s="181">
        <f t="shared" si="56"/>
        <v>0</v>
      </c>
      <c r="BE70" s="190">
        <f>SUM(BD70)</f>
        <v>0</v>
      </c>
    </row>
    <row r="71" spans="2:57" ht="15.75" x14ac:dyDescent="0.25">
      <c r="B71" s="73"/>
      <c r="C71" s="197"/>
      <c r="D71" s="40" t="s">
        <v>46</v>
      </c>
      <c r="E71" s="41" t="s">
        <v>11</v>
      </c>
      <c r="F71" s="41" t="s">
        <v>47</v>
      </c>
      <c r="G71" s="83">
        <v>0</v>
      </c>
      <c r="H71" s="254">
        <v>0</v>
      </c>
      <c r="I71" s="83">
        <v>30</v>
      </c>
      <c r="J71" s="83">
        <v>3043.3837000000003</v>
      </c>
      <c r="K71" s="83">
        <v>0</v>
      </c>
      <c r="L71" s="83">
        <v>0</v>
      </c>
      <c r="M71" s="83">
        <v>0</v>
      </c>
      <c r="N71" s="83">
        <v>0</v>
      </c>
      <c r="O71" s="83">
        <v>330</v>
      </c>
      <c r="P71" s="83">
        <v>0</v>
      </c>
      <c r="Q71" s="83">
        <v>0</v>
      </c>
      <c r="R71" s="83">
        <v>0</v>
      </c>
      <c r="S71" s="83">
        <v>0</v>
      </c>
      <c r="T71" s="83">
        <v>0</v>
      </c>
      <c r="U71" s="83">
        <v>0</v>
      </c>
      <c r="V71" s="83">
        <v>0</v>
      </c>
      <c r="W71" s="168">
        <v>0</v>
      </c>
      <c r="X71" s="83">
        <v>0</v>
      </c>
      <c r="Y71" s="83">
        <v>0</v>
      </c>
      <c r="Z71" s="83">
        <v>0</v>
      </c>
      <c r="AA71" s="293">
        <f t="shared" si="35"/>
        <v>3403.3837000000003</v>
      </c>
      <c r="AB71" s="203">
        <f>SUM(AA71:AA74)</f>
        <v>16446.824699999997</v>
      </c>
      <c r="AF71" s="197"/>
      <c r="AG71" s="40" t="s">
        <v>46</v>
      </c>
      <c r="AH71" s="41" t="s">
        <v>11</v>
      </c>
      <c r="AI71" s="41" t="s">
        <v>47</v>
      </c>
      <c r="AJ71" s="179">
        <f t="shared" si="36"/>
        <v>0</v>
      </c>
      <c r="AK71" s="179">
        <f t="shared" si="37"/>
        <v>0</v>
      </c>
      <c r="AL71" s="179">
        <f t="shared" si="38"/>
        <v>8.8147569138325478E-3</v>
      </c>
      <c r="AM71" s="179">
        <f t="shared" si="39"/>
        <v>0.89422291703400947</v>
      </c>
      <c r="AN71" s="179">
        <f t="shared" si="40"/>
        <v>0</v>
      </c>
      <c r="AO71" s="179">
        <f t="shared" si="41"/>
        <v>0</v>
      </c>
      <c r="AP71" s="179">
        <f t="shared" si="42"/>
        <v>0</v>
      </c>
      <c r="AQ71" s="179">
        <f t="shared" si="43"/>
        <v>0</v>
      </c>
      <c r="AR71" s="179">
        <f t="shared" si="44"/>
        <v>9.6962326052158029E-2</v>
      </c>
      <c r="AS71" s="179">
        <f t="shared" si="45"/>
        <v>0</v>
      </c>
      <c r="AT71" s="179">
        <f t="shared" si="46"/>
        <v>0</v>
      </c>
      <c r="AU71" s="179">
        <f t="shared" si="47"/>
        <v>0</v>
      </c>
      <c r="AV71" s="179">
        <f t="shared" si="48"/>
        <v>0</v>
      </c>
      <c r="AW71" s="179">
        <f t="shared" si="49"/>
        <v>0</v>
      </c>
      <c r="AX71" s="179">
        <f t="shared" si="50"/>
        <v>0</v>
      </c>
      <c r="AY71" s="179">
        <f t="shared" si="51"/>
        <v>0</v>
      </c>
      <c r="AZ71" s="179">
        <f t="shared" si="52"/>
        <v>0</v>
      </c>
      <c r="BA71" s="179">
        <f t="shared" si="53"/>
        <v>0</v>
      </c>
      <c r="BB71" s="179">
        <f t="shared" si="54"/>
        <v>0</v>
      </c>
      <c r="BC71" s="179">
        <f t="shared" si="55"/>
        <v>0</v>
      </c>
      <c r="BD71" s="181">
        <f t="shared" si="56"/>
        <v>1</v>
      </c>
      <c r="BE71" s="227">
        <f>SUM(BD71:BD74)</f>
        <v>4</v>
      </c>
    </row>
    <row r="72" spans="2:57" ht="15.75" x14ac:dyDescent="0.25">
      <c r="B72" s="73"/>
      <c r="C72" s="198"/>
      <c r="D72" s="46" t="s">
        <v>46</v>
      </c>
      <c r="E72" s="47" t="s">
        <v>11</v>
      </c>
      <c r="F72" s="47" t="s">
        <v>48</v>
      </c>
      <c r="G72" s="17">
        <v>0</v>
      </c>
      <c r="H72" s="16">
        <v>0</v>
      </c>
      <c r="I72" s="17">
        <v>0</v>
      </c>
      <c r="J72" s="17">
        <v>2067.1152999999999</v>
      </c>
      <c r="K72" s="17">
        <v>0</v>
      </c>
      <c r="L72" s="17">
        <v>0</v>
      </c>
      <c r="M72" s="17">
        <v>0</v>
      </c>
      <c r="N72" s="17">
        <v>0</v>
      </c>
      <c r="O72" s="17">
        <v>120</v>
      </c>
      <c r="P72" s="17">
        <v>0</v>
      </c>
      <c r="Q72" s="17">
        <v>0</v>
      </c>
      <c r="R72" s="17">
        <v>0</v>
      </c>
      <c r="S72" s="17">
        <v>0</v>
      </c>
      <c r="T72" s="17">
        <v>210</v>
      </c>
      <c r="U72" s="17">
        <v>0</v>
      </c>
      <c r="V72" s="17">
        <v>90</v>
      </c>
      <c r="W72" s="160">
        <v>0</v>
      </c>
      <c r="X72" s="17">
        <v>0</v>
      </c>
      <c r="Y72" s="17">
        <v>0</v>
      </c>
      <c r="Z72" s="17">
        <v>0</v>
      </c>
      <c r="AA72" s="69">
        <f t="shared" si="35"/>
        <v>2487.1152999999999</v>
      </c>
      <c r="AB72" s="201"/>
      <c r="AF72" s="198"/>
      <c r="AG72" s="46" t="s">
        <v>46</v>
      </c>
      <c r="AH72" s="47" t="s">
        <v>11</v>
      </c>
      <c r="AI72" s="47" t="s">
        <v>48</v>
      </c>
      <c r="AJ72" s="179">
        <f t="shared" si="36"/>
        <v>0</v>
      </c>
      <c r="AK72" s="179">
        <f t="shared" si="37"/>
        <v>0</v>
      </c>
      <c r="AL72" s="179">
        <f t="shared" si="38"/>
        <v>0</v>
      </c>
      <c r="AM72" s="179">
        <f t="shared" si="39"/>
        <v>0.83112966254519849</v>
      </c>
      <c r="AN72" s="179">
        <f t="shared" si="40"/>
        <v>0</v>
      </c>
      <c r="AO72" s="179">
        <f t="shared" si="41"/>
        <v>0</v>
      </c>
      <c r="AP72" s="179">
        <f t="shared" si="42"/>
        <v>0</v>
      </c>
      <c r="AQ72" s="179">
        <f t="shared" si="43"/>
        <v>0</v>
      </c>
      <c r="AR72" s="179">
        <f t="shared" si="44"/>
        <v>4.8248667844229015E-2</v>
      </c>
      <c r="AS72" s="179">
        <f t="shared" si="45"/>
        <v>0</v>
      </c>
      <c r="AT72" s="179">
        <f t="shared" si="46"/>
        <v>0</v>
      </c>
      <c r="AU72" s="179">
        <f t="shared" si="47"/>
        <v>0</v>
      </c>
      <c r="AV72" s="179">
        <f t="shared" si="48"/>
        <v>0</v>
      </c>
      <c r="AW72" s="179">
        <f t="shared" si="49"/>
        <v>8.4435168727400783E-2</v>
      </c>
      <c r="AX72" s="179">
        <f t="shared" si="50"/>
        <v>0</v>
      </c>
      <c r="AY72" s="179">
        <f t="shared" si="51"/>
        <v>3.6186500883171761E-2</v>
      </c>
      <c r="AZ72" s="179">
        <f t="shared" si="52"/>
        <v>0</v>
      </c>
      <c r="BA72" s="179">
        <f t="shared" si="53"/>
        <v>0</v>
      </c>
      <c r="BB72" s="179">
        <f t="shared" si="54"/>
        <v>0</v>
      </c>
      <c r="BC72" s="179">
        <f t="shared" si="55"/>
        <v>0</v>
      </c>
      <c r="BD72" s="181">
        <f t="shared" si="56"/>
        <v>1</v>
      </c>
      <c r="BE72" s="225"/>
    </row>
    <row r="73" spans="2:57" ht="15.75" x14ac:dyDescent="0.25">
      <c r="B73" s="73"/>
      <c r="C73" s="198"/>
      <c r="D73" s="46" t="s">
        <v>46</v>
      </c>
      <c r="E73" s="47" t="s">
        <v>11</v>
      </c>
      <c r="F73" s="47" t="s">
        <v>49</v>
      </c>
      <c r="G73" s="17">
        <v>38.142899999999997</v>
      </c>
      <c r="H73" s="16">
        <v>0</v>
      </c>
      <c r="I73" s="17">
        <v>0</v>
      </c>
      <c r="J73" s="17">
        <v>6980.3006000000005</v>
      </c>
      <c r="K73" s="17">
        <v>0</v>
      </c>
      <c r="L73" s="17">
        <v>0</v>
      </c>
      <c r="M73" s="17">
        <v>0</v>
      </c>
      <c r="N73" s="17">
        <v>0</v>
      </c>
      <c r="O73" s="17">
        <v>188.1429</v>
      </c>
      <c r="P73" s="17">
        <v>0</v>
      </c>
      <c r="Q73" s="17">
        <v>0</v>
      </c>
      <c r="R73" s="17">
        <v>58.593800000000002</v>
      </c>
      <c r="S73" s="17">
        <v>338</v>
      </c>
      <c r="T73" s="17">
        <v>35.076900000000002</v>
      </c>
      <c r="U73" s="17">
        <v>0</v>
      </c>
      <c r="V73" s="17">
        <v>0</v>
      </c>
      <c r="W73" s="160">
        <v>0</v>
      </c>
      <c r="X73" s="17">
        <v>0</v>
      </c>
      <c r="Y73" s="17">
        <v>0</v>
      </c>
      <c r="Z73" s="17">
        <v>0</v>
      </c>
      <c r="AA73" s="69">
        <f t="shared" si="35"/>
        <v>7638.2570999999998</v>
      </c>
      <c r="AB73" s="201"/>
      <c r="AF73" s="198"/>
      <c r="AG73" s="46" t="s">
        <v>46</v>
      </c>
      <c r="AH73" s="47" t="s">
        <v>11</v>
      </c>
      <c r="AI73" s="47" t="s">
        <v>49</v>
      </c>
      <c r="AJ73" s="179">
        <f t="shared" si="36"/>
        <v>4.9936653742645035E-3</v>
      </c>
      <c r="AK73" s="179">
        <f t="shared" si="37"/>
        <v>0</v>
      </c>
      <c r="AL73" s="179">
        <f t="shared" si="38"/>
        <v>0</v>
      </c>
      <c r="AM73" s="179">
        <f t="shared" si="39"/>
        <v>0.91386038838624595</v>
      </c>
      <c r="AN73" s="179">
        <f t="shared" si="40"/>
        <v>0</v>
      </c>
      <c r="AO73" s="179">
        <f t="shared" si="41"/>
        <v>0</v>
      </c>
      <c r="AP73" s="179">
        <f t="shared" si="42"/>
        <v>0</v>
      </c>
      <c r="AQ73" s="179">
        <f t="shared" si="43"/>
        <v>0</v>
      </c>
      <c r="AR73" s="179">
        <f t="shared" si="44"/>
        <v>2.4631653207902626E-2</v>
      </c>
      <c r="AS73" s="179">
        <f t="shared" si="45"/>
        <v>0</v>
      </c>
      <c r="AT73" s="179">
        <f t="shared" si="46"/>
        <v>0</v>
      </c>
      <c r="AU73" s="179">
        <f t="shared" si="47"/>
        <v>7.6710955435108363E-3</v>
      </c>
      <c r="AV73" s="179">
        <f t="shared" si="48"/>
        <v>4.4250932585131235E-2</v>
      </c>
      <c r="AW73" s="179">
        <f t="shared" si="49"/>
        <v>4.5922649029449406E-3</v>
      </c>
      <c r="AX73" s="179">
        <f t="shared" si="50"/>
        <v>0</v>
      </c>
      <c r="AY73" s="179">
        <f t="shared" si="51"/>
        <v>0</v>
      </c>
      <c r="AZ73" s="179">
        <f t="shared" si="52"/>
        <v>0</v>
      </c>
      <c r="BA73" s="179">
        <f t="shared" si="53"/>
        <v>0</v>
      </c>
      <c r="BB73" s="179">
        <f t="shared" si="54"/>
        <v>0</v>
      </c>
      <c r="BC73" s="179">
        <f t="shared" si="55"/>
        <v>0</v>
      </c>
      <c r="BD73" s="181">
        <f t="shared" si="56"/>
        <v>1</v>
      </c>
      <c r="BE73" s="225"/>
    </row>
    <row r="74" spans="2:57" ht="15.75" x14ac:dyDescent="0.25">
      <c r="B74" s="73"/>
      <c r="C74" s="199"/>
      <c r="D74" s="42" t="s">
        <v>46</v>
      </c>
      <c r="E74" s="43" t="s">
        <v>11</v>
      </c>
      <c r="F74" s="52" t="s">
        <v>50</v>
      </c>
      <c r="G74" s="255">
        <v>0</v>
      </c>
      <c r="H74" s="256">
        <v>0</v>
      </c>
      <c r="I74" s="89">
        <v>0</v>
      </c>
      <c r="J74" s="89">
        <f>251.5679+1765.0944</f>
        <v>2016.6623</v>
      </c>
      <c r="K74" s="89">
        <v>0</v>
      </c>
      <c r="L74" s="89">
        <v>0</v>
      </c>
      <c r="M74" s="89">
        <v>0</v>
      </c>
      <c r="N74" s="89">
        <v>0</v>
      </c>
      <c r="O74" s="89">
        <f>120+240</f>
        <v>360</v>
      </c>
      <c r="P74" s="89">
        <v>0</v>
      </c>
      <c r="Q74" s="89">
        <v>0</v>
      </c>
      <c r="R74" s="89">
        <v>16.406300000000002</v>
      </c>
      <c r="S74" s="89">
        <v>60</v>
      </c>
      <c r="T74" s="89">
        <f>300+165</f>
        <v>465</v>
      </c>
      <c r="U74" s="89">
        <v>0</v>
      </c>
      <c r="V74" s="89">
        <v>0</v>
      </c>
      <c r="W74" s="169">
        <v>0</v>
      </c>
      <c r="X74" s="89">
        <v>0</v>
      </c>
      <c r="Y74" s="89">
        <v>0</v>
      </c>
      <c r="Z74" s="89">
        <v>0</v>
      </c>
      <c r="AA74" s="294">
        <f t="shared" si="35"/>
        <v>2918.0686000000001</v>
      </c>
      <c r="AB74" s="202"/>
      <c r="AF74" s="199"/>
      <c r="AG74" s="42" t="s">
        <v>46</v>
      </c>
      <c r="AH74" s="43" t="s">
        <v>11</v>
      </c>
      <c r="AI74" s="52" t="s">
        <v>50</v>
      </c>
      <c r="AJ74" s="286">
        <f t="shared" si="36"/>
        <v>0</v>
      </c>
      <c r="AK74" s="286">
        <f t="shared" si="37"/>
        <v>0</v>
      </c>
      <c r="AL74" s="286">
        <f t="shared" si="38"/>
        <v>0</v>
      </c>
      <c r="AM74" s="286">
        <f t="shared" si="39"/>
        <v>0.69109489064102192</v>
      </c>
      <c r="AN74" s="286">
        <f t="shared" si="40"/>
        <v>0</v>
      </c>
      <c r="AO74" s="286">
        <f t="shared" si="41"/>
        <v>0</v>
      </c>
      <c r="AP74" s="286">
        <f t="shared" si="42"/>
        <v>0</v>
      </c>
      <c r="AQ74" s="286">
        <f t="shared" si="43"/>
        <v>0</v>
      </c>
      <c r="AR74" s="286">
        <f t="shared" si="44"/>
        <v>0.12336927240161523</v>
      </c>
      <c r="AS74" s="286">
        <f t="shared" si="45"/>
        <v>0</v>
      </c>
      <c r="AT74" s="286">
        <f t="shared" si="46"/>
        <v>0</v>
      </c>
      <c r="AU74" s="286">
        <f t="shared" si="47"/>
        <v>5.622314705007278E-3</v>
      </c>
      <c r="AV74" s="286">
        <f t="shared" si="48"/>
        <v>2.0561545400269204E-2</v>
      </c>
      <c r="AW74" s="286">
        <f t="shared" si="49"/>
        <v>0.15935197685208635</v>
      </c>
      <c r="AX74" s="286">
        <f t="shared" si="50"/>
        <v>0</v>
      </c>
      <c r="AY74" s="286">
        <f t="shared" si="51"/>
        <v>0</v>
      </c>
      <c r="AZ74" s="286">
        <f t="shared" si="52"/>
        <v>0</v>
      </c>
      <c r="BA74" s="286">
        <f t="shared" si="53"/>
        <v>0</v>
      </c>
      <c r="BB74" s="286">
        <f t="shared" si="54"/>
        <v>0</v>
      </c>
      <c r="BC74" s="287">
        <f t="shared" si="55"/>
        <v>0</v>
      </c>
      <c r="BD74" s="181">
        <f t="shared" si="56"/>
        <v>1</v>
      </c>
      <c r="BE74" s="226"/>
    </row>
    <row r="75" spans="2:57" ht="15.75" x14ac:dyDescent="0.25">
      <c r="B75" s="73"/>
      <c r="C75" s="197"/>
      <c r="D75" s="40" t="s">
        <v>179</v>
      </c>
      <c r="E75" s="41" t="s">
        <v>13</v>
      </c>
      <c r="F75" s="41" t="s">
        <v>51</v>
      </c>
      <c r="G75" s="83">
        <v>0</v>
      </c>
      <c r="H75" s="254">
        <v>0</v>
      </c>
      <c r="I75" s="83">
        <v>0</v>
      </c>
      <c r="J75" s="83">
        <v>68</v>
      </c>
      <c r="K75" s="83">
        <v>0</v>
      </c>
      <c r="L75" s="83">
        <v>0</v>
      </c>
      <c r="M75" s="83">
        <v>3999.0987</v>
      </c>
      <c r="N75" s="83">
        <v>0</v>
      </c>
      <c r="O75" s="83">
        <v>1375.7285999999999</v>
      </c>
      <c r="P75" s="83">
        <v>0</v>
      </c>
      <c r="Q75" s="83">
        <v>30.137599999999999</v>
      </c>
      <c r="R75" s="83">
        <v>0</v>
      </c>
      <c r="S75" s="83">
        <v>153.42860000000002</v>
      </c>
      <c r="T75" s="83">
        <v>211</v>
      </c>
      <c r="U75" s="83">
        <v>0</v>
      </c>
      <c r="V75" s="83">
        <v>0</v>
      </c>
      <c r="W75" s="168">
        <v>63.866699999999994</v>
      </c>
      <c r="X75" s="83">
        <v>0</v>
      </c>
      <c r="Y75" s="83">
        <v>0</v>
      </c>
      <c r="Z75" s="83">
        <v>0</v>
      </c>
      <c r="AA75" s="293">
        <f t="shared" si="35"/>
        <v>5837.3935000000001</v>
      </c>
      <c r="AB75" s="203">
        <f>SUM(AA75:AA80)</f>
        <v>24753.500100000001</v>
      </c>
      <c r="AF75" s="197"/>
      <c r="AG75" s="40" t="s">
        <v>179</v>
      </c>
      <c r="AH75" s="41" t="s">
        <v>13</v>
      </c>
      <c r="AI75" s="41" t="s">
        <v>51</v>
      </c>
      <c r="AJ75" s="179">
        <f t="shared" si="36"/>
        <v>0</v>
      </c>
      <c r="AK75" s="179">
        <f t="shared" si="37"/>
        <v>0</v>
      </c>
      <c r="AL75" s="179">
        <f t="shared" si="38"/>
        <v>0</v>
      </c>
      <c r="AM75" s="179">
        <f t="shared" si="39"/>
        <v>1.164903479609521E-2</v>
      </c>
      <c r="AN75" s="179">
        <f t="shared" si="40"/>
        <v>0</v>
      </c>
      <c r="AO75" s="179">
        <f t="shared" si="41"/>
        <v>0</v>
      </c>
      <c r="AP75" s="179">
        <f t="shared" si="42"/>
        <v>0.68508293984292812</v>
      </c>
      <c r="AQ75" s="179">
        <f t="shared" si="43"/>
        <v>0</v>
      </c>
      <c r="AR75" s="179">
        <f t="shared" si="44"/>
        <v>0.23567515193210803</v>
      </c>
      <c r="AS75" s="179">
        <f t="shared" si="45"/>
        <v>0</v>
      </c>
      <c r="AT75" s="179">
        <f t="shared" si="46"/>
        <v>5.1628522216293962E-3</v>
      </c>
      <c r="AU75" s="179">
        <f t="shared" si="47"/>
        <v>0</v>
      </c>
      <c r="AV75" s="179">
        <f t="shared" si="48"/>
        <v>2.6283751472296672E-2</v>
      </c>
      <c r="AW75" s="179">
        <f t="shared" si="49"/>
        <v>3.6146269734942484E-2</v>
      </c>
      <c r="AX75" s="179">
        <f t="shared" si="50"/>
        <v>0</v>
      </c>
      <c r="AY75" s="179">
        <f t="shared" si="51"/>
        <v>0</v>
      </c>
      <c r="AZ75" s="179">
        <f t="shared" si="52"/>
        <v>1.0940961920761379E-2</v>
      </c>
      <c r="BA75" s="179">
        <f t="shared" si="53"/>
        <v>0</v>
      </c>
      <c r="BB75" s="179">
        <f t="shared" si="54"/>
        <v>0</v>
      </c>
      <c r="BC75" s="179">
        <f t="shared" si="55"/>
        <v>0</v>
      </c>
      <c r="BD75" s="181">
        <f t="shared" si="56"/>
        <v>0.99999999999999989</v>
      </c>
      <c r="BE75" s="227">
        <v>1</v>
      </c>
    </row>
    <row r="76" spans="2:57" ht="15.75" x14ac:dyDescent="0.25">
      <c r="B76" s="73"/>
      <c r="C76" s="198"/>
      <c r="D76" s="40" t="s">
        <v>179</v>
      </c>
      <c r="E76" s="41" t="s">
        <v>13</v>
      </c>
      <c r="F76" s="41" t="s">
        <v>54</v>
      </c>
      <c r="G76" s="17">
        <v>0</v>
      </c>
      <c r="H76" s="16">
        <v>0</v>
      </c>
      <c r="I76" s="17">
        <v>0</v>
      </c>
      <c r="J76" s="17">
        <v>0</v>
      </c>
      <c r="K76" s="17">
        <v>0</v>
      </c>
      <c r="L76" s="17">
        <v>0</v>
      </c>
      <c r="M76" s="17">
        <v>510</v>
      </c>
      <c r="N76" s="17">
        <v>0</v>
      </c>
      <c r="O76" s="17">
        <v>60</v>
      </c>
      <c r="P76" s="17">
        <v>150</v>
      </c>
      <c r="Q76" s="17">
        <v>0</v>
      </c>
      <c r="R76" s="17">
        <v>0</v>
      </c>
      <c r="S76" s="17">
        <v>84</v>
      </c>
      <c r="T76" s="17">
        <v>0</v>
      </c>
      <c r="U76" s="17">
        <v>0</v>
      </c>
      <c r="V76" s="17">
        <v>30</v>
      </c>
      <c r="W76" s="160">
        <v>10.9322</v>
      </c>
      <c r="X76" s="17">
        <v>0</v>
      </c>
      <c r="Y76" s="17">
        <v>0</v>
      </c>
      <c r="Z76" s="17">
        <v>0</v>
      </c>
      <c r="AA76" s="69">
        <f t="shared" si="35"/>
        <v>834</v>
      </c>
      <c r="AB76" s="201"/>
      <c r="AF76" s="198"/>
      <c r="AG76" s="40" t="s">
        <v>179</v>
      </c>
      <c r="AH76" s="41" t="s">
        <v>13</v>
      </c>
      <c r="AI76" s="41" t="s">
        <v>54</v>
      </c>
      <c r="AJ76" s="179">
        <f t="shared" si="36"/>
        <v>0</v>
      </c>
      <c r="AK76" s="179">
        <f t="shared" si="37"/>
        <v>0</v>
      </c>
      <c r="AL76" s="179">
        <f t="shared" si="38"/>
        <v>0</v>
      </c>
      <c r="AM76" s="179">
        <f t="shared" si="39"/>
        <v>0</v>
      </c>
      <c r="AN76" s="179">
        <f t="shared" si="40"/>
        <v>0</v>
      </c>
      <c r="AO76" s="179">
        <f t="shared" si="41"/>
        <v>0</v>
      </c>
      <c r="AP76" s="179">
        <f t="shared" si="42"/>
        <v>0.61151079136690645</v>
      </c>
      <c r="AQ76" s="179">
        <f t="shared" si="43"/>
        <v>0</v>
      </c>
      <c r="AR76" s="179">
        <f t="shared" si="44"/>
        <v>7.1942446043165464E-2</v>
      </c>
      <c r="AS76" s="179">
        <f t="shared" si="45"/>
        <v>0.17985611510791366</v>
      </c>
      <c r="AT76" s="179">
        <f t="shared" si="46"/>
        <v>0</v>
      </c>
      <c r="AU76" s="179">
        <f t="shared" si="47"/>
        <v>0</v>
      </c>
      <c r="AV76" s="179">
        <f t="shared" si="48"/>
        <v>0.10071942446043165</v>
      </c>
      <c r="AW76" s="179">
        <f t="shared" si="49"/>
        <v>0</v>
      </c>
      <c r="AX76" s="179">
        <f t="shared" si="50"/>
        <v>0</v>
      </c>
      <c r="AY76" s="179">
        <f t="shared" si="51"/>
        <v>3.5971223021582732E-2</v>
      </c>
      <c r="AZ76" s="179">
        <f t="shared" si="52"/>
        <v>1.3108153477218226E-2</v>
      </c>
      <c r="BA76" s="179">
        <f t="shared" si="53"/>
        <v>0</v>
      </c>
      <c r="BB76" s="179">
        <f t="shared" si="54"/>
        <v>0</v>
      </c>
      <c r="BC76" s="179">
        <f t="shared" si="55"/>
        <v>0</v>
      </c>
      <c r="BD76" s="181">
        <f t="shared" si="56"/>
        <v>0.99999999999999989</v>
      </c>
      <c r="BE76" s="225"/>
    </row>
    <row r="77" spans="2:57" ht="15.75" x14ac:dyDescent="0.25">
      <c r="B77" s="73"/>
      <c r="C77" s="198"/>
      <c r="D77" s="46" t="s">
        <v>179</v>
      </c>
      <c r="E77" s="47" t="s">
        <v>13</v>
      </c>
      <c r="F77" s="47" t="s">
        <v>52</v>
      </c>
      <c r="G77" s="17">
        <v>0</v>
      </c>
      <c r="H77" s="16">
        <v>0</v>
      </c>
      <c r="I77" s="17">
        <v>0</v>
      </c>
      <c r="J77" s="17">
        <v>60</v>
      </c>
      <c r="K77" s="17">
        <v>0</v>
      </c>
      <c r="L77" s="17">
        <v>0</v>
      </c>
      <c r="M77" s="17">
        <v>8579.7250000000004</v>
      </c>
      <c r="N77" s="17">
        <v>0</v>
      </c>
      <c r="O77" s="17">
        <v>1313.2140999999999</v>
      </c>
      <c r="P77" s="17">
        <v>0</v>
      </c>
      <c r="Q77" s="17">
        <v>0</v>
      </c>
      <c r="R77" s="17">
        <v>0</v>
      </c>
      <c r="S77" s="17">
        <v>358.57140000000004</v>
      </c>
      <c r="T77" s="17">
        <v>166</v>
      </c>
      <c r="U77" s="17">
        <v>0</v>
      </c>
      <c r="V77" s="17">
        <v>0</v>
      </c>
      <c r="W77" s="160">
        <v>79.871800000000007</v>
      </c>
      <c r="X77" s="17">
        <v>0</v>
      </c>
      <c r="Y77" s="17">
        <v>0</v>
      </c>
      <c r="Z77" s="17">
        <v>0</v>
      </c>
      <c r="AA77" s="69">
        <f t="shared" si="35"/>
        <v>10477.5105</v>
      </c>
      <c r="AB77" s="201"/>
      <c r="AF77" s="198"/>
      <c r="AG77" s="46" t="s">
        <v>179</v>
      </c>
      <c r="AH77" s="47" t="s">
        <v>13</v>
      </c>
      <c r="AI77" s="47" t="s">
        <v>52</v>
      </c>
      <c r="AJ77" s="179">
        <f t="shared" si="36"/>
        <v>0</v>
      </c>
      <c r="AK77" s="179">
        <f t="shared" si="37"/>
        <v>0</v>
      </c>
      <c r="AL77" s="179">
        <f t="shared" si="38"/>
        <v>0</v>
      </c>
      <c r="AM77" s="179">
        <f t="shared" si="39"/>
        <v>5.7265511688105678E-3</v>
      </c>
      <c r="AN77" s="179">
        <f t="shared" si="40"/>
        <v>0</v>
      </c>
      <c r="AO77" s="179">
        <f t="shared" si="41"/>
        <v>0</v>
      </c>
      <c r="AP77" s="179">
        <f t="shared" si="42"/>
        <v>0.81887057044705425</v>
      </c>
      <c r="AQ77" s="179">
        <f t="shared" si="43"/>
        <v>0</v>
      </c>
      <c r="AR77" s="179">
        <f t="shared" si="44"/>
        <v>0.12533646232089196</v>
      </c>
      <c r="AS77" s="179">
        <f t="shared" si="45"/>
        <v>0</v>
      </c>
      <c r="AT77" s="179">
        <f t="shared" si="46"/>
        <v>0</v>
      </c>
      <c r="AU77" s="179">
        <f t="shared" si="47"/>
        <v>0</v>
      </c>
      <c r="AV77" s="179">
        <f t="shared" si="48"/>
        <v>3.422295782953403E-2</v>
      </c>
      <c r="AW77" s="179">
        <f t="shared" si="49"/>
        <v>1.5843458233709237E-2</v>
      </c>
      <c r="AX77" s="179">
        <f t="shared" si="50"/>
        <v>0</v>
      </c>
      <c r="AY77" s="179">
        <f t="shared" si="51"/>
        <v>0</v>
      </c>
      <c r="AZ77" s="179">
        <f t="shared" si="52"/>
        <v>7.6231658274167327E-3</v>
      </c>
      <c r="BA77" s="179">
        <f t="shared" si="53"/>
        <v>0</v>
      </c>
      <c r="BB77" s="179">
        <f t="shared" si="54"/>
        <v>0</v>
      </c>
      <c r="BC77" s="179">
        <f t="shared" si="55"/>
        <v>0</v>
      </c>
      <c r="BD77" s="181">
        <f t="shared" si="56"/>
        <v>0.99999999999999989</v>
      </c>
      <c r="BE77" s="225"/>
    </row>
    <row r="78" spans="2:57" ht="15.75" x14ac:dyDescent="0.25">
      <c r="B78" s="73"/>
      <c r="C78" s="198"/>
      <c r="D78" s="46" t="s">
        <v>179</v>
      </c>
      <c r="E78" s="47" t="s">
        <v>13</v>
      </c>
      <c r="F78" s="47" t="s">
        <v>53</v>
      </c>
      <c r="G78" s="17">
        <v>0</v>
      </c>
      <c r="H78" s="16">
        <v>0</v>
      </c>
      <c r="I78" s="17">
        <v>0</v>
      </c>
      <c r="J78" s="17">
        <v>0</v>
      </c>
      <c r="K78" s="17">
        <v>0</v>
      </c>
      <c r="L78" s="17">
        <v>0</v>
      </c>
      <c r="M78" s="17">
        <v>2498.1764000000003</v>
      </c>
      <c r="N78" s="17">
        <v>0</v>
      </c>
      <c r="O78" s="17">
        <v>671.05729999999994</v>
      </c>
      <c r="P78" s="17">
        <v>0</v>
      </c>
      <c r="Q78" s="17">
        <v>14.862399999999999</v>
      </c>
      <c r="R78" s="17">
        <v>0</v>
      </c>
      <c r="S78" s="17">
        <v>102</v>
      </c>
      <c r="T78" s="17">
        <v>180</v>
      </c>
      <c r="U78" s="17">
        <v>0</v>
      </c>
      <c r="V78" s="17">
        <v>0</v>
      </c>
      <c r="W78" s="160">
        <v>25.3292</v>
      </c>
      <c r="X78" s="17">
        <v>0</v>
      </c>
      <c r="Y78" s="17">
        <v>0</v>
      </c>
      <c r="Z78" s="17">
        <v>0</v>
      </c>
      <c r="AA78" s="69">
        <f t="shared" si="35"/>
        <v>3466.0961000000002</v>
      </c>
      <c r="AB78" s="201"/>
      <c r="AF78" s="198"/>
      <c r="AG78" s="46" t="s">
        <v>179</v>
      </c>
      <c r="AH78" s="47" t="s">
        <v>13</v>
      </c>
      <c r="AI78" s="47" t="s">
        <v>53</v>
      </c>
      <c r="AJ78" s="179">
        <f t="shared" si="36"/>
        <v>0</v>
      </c>
      <c r="AK78" s="179">
        <f t="shared" si="37"/>
        <v>0</v>
      </c>
      <c r="AL78" s="179">
        <f t="shared" si="38"/>
        <v>0</v>
      </c>
      <c r="AM78" s="179">
        <f t="shared" si="39"/>
        <v>0</v>
      </c>
      <c r="AN78" s="179">
        <f t="shared" si="40"/>
        <v>0</v>
      </c>
      <c r="AO78" s="179">
        <f t="shared" si="41"/>
        <v>0</v>
      </c>
      <c r="AP78" s="179">
        <f t="shared" si="42"/>
        <v>0.72074643285279949</v>
      </c>
      <c r="AQ78" s="179">
        <f t="shared" si="43"/>
        <v>0</v>
      </c>
      <c r="AR78" s="179">
        <f t="shared" si="44"/>
        <v>0.19360608610938396</v>
      </c>
      <c r="AS78" s="179">
        <f t="shared" si="45"/>
        <v>0</v>
      </c>
      <c r="AT78" s="179">
        <f t="shared" si="46"/>
        <v>4.2879365058574107E-3</v>
      </c>
      <c r="AU78" s="179">
        <f t="shared" si="47"/>
        <v>0</v>
      </c>
      <c r="AV78" s="179">
        <f t="shared" si="48"/>
        <v>2.9427920362623528E-2</v>
      </c>
      <c r="AW78" s="179">
        <f t="shared" si="49"/>
        <v>5.1931624169335638E-2</v>
      </c>
      <c r="AX78" s="179">
        <f t="shared" si="50"/>
        <v>0</v>
      </c>
      <c r="AY78" s="179">
        <f t="shared" si="51"/>
        <v>0</v>
      </c>
      <c r="AZ78" s="179">
        <f t="shared" si="52"/>
        <v>7.3077027494996456E-3</v>
      </c>
      <c r="BA78" s="179">
        <f t="shared" si="53"/>
        <v>0</v>
      </c>
      <c r="BB78" s="179">
        <f t="shared" si="54"/>
        <v>0</v>
      </c>
      <c r="BC78" s="179">
        <f t="shared" si="55"/>
        <v>0</v>
      </c>
      <c r="BD78" s="181">
        <f t="shared" si="56"/>
        <v>1.0000000000000002</v>
      </c>
      <c r="BE78" s="225"/>
    </row>
    <row r="79" spans="2:57" ht="15.75" x14ac:dyDescent="0.25">
      <c r="B79" s="73"/>
      <c r="C79" s="198"/>
      <c r="D79" s="53" t="s">
        <v>179</v>
      </c>
      <c r="E79" s="54" t="s">
        <v>18</v>
      </c>
      <c r="F79" s="54" t="s">
        <v>55</v>
      </c>
      <c r="G79" s="17">
        <v>0</v>
      </c>
      <c r="H79" s="16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60</v>
      </c>
      <c r="P79" s="17">
        <v>0</v>
      </c>
      <c r="Q79" s="17">
        <v>0</v>
      </c>
      <c r="R79" s="17">
        <v>0</v>
      </c>
      <c r="S79" s="17">
        <v>0</v>
      </c>
      <c r="T79" s="17">
        <v>300</v>
      </c>
      <c r="U79" s="17">
        <v>0</v>
      </c>
      <c r="V79" s="17">
        <v>0</v>
      </c>
      <c r="W79" s="160">
        <v>30</v>
      </c>
      <c r="X79" s="17">
        <v>0</v>
      </c>
      <c r="Y79" s="17">
        <v>0</v>
      </c>
      <c r="Z79" s="17">
        <v>0</v>
      </c>
      <c r="AA79" s="69">
        <f t="shared" si="35"/>
        <v>360</v>
      </c>
      <c r="AB79" s="201"/>
      <c r="AF79" s="198"/>
      <c r="AG79" s="53" t="s">
        <v>179</v>
      </c>
      <c r="AH79" s="54" t="s">
        <v>18</v>
      </c>
      <c r="AI79" s="54" t="s">
        <v>55</v>
      </c>
      <c r="AJ79" s="179">
        <f t="shared" si="36"/>
        <v>0</v>
      </c>
      <c r="AK79" s="179">
        <f t="shared" si="37"/>
        <v>0</v>
      </c>
      <c r="AL79" s="179">
        <f t="shared" si="38"/>
        <v>0</v>
      </c>
      <c r="AM79" s="179">
        <f t="shared" si="39"/>
        <v>0</v>
      </c>
      <c r="AN79" s="179">
        <f t="shared" si="40"/>
        <v>0</v>
      </c>
      <c r="AO79" s="179">
        <f t="shared" si="41"/>
        <v>0</v>
      </c>
      <c r="AP79" s="179">
        <f t="shared" si="42"/>
        <v>0</v>
      </c>
      <c r="AQ79" s="179">
        <f t="shared" si="43"/>
        <v>0</v>
      </c>
      <c r="AR79" s="179">
        <f t="shared" si="44"/>
        <v>0.16666666666666666</v>
      </c>
      <c r="AS79" s="179">
        <f t="shared" si="45"/>
        <v>0</v>
      </c>
      <c r="AT79" s="179">
        <f t="shared" si="46"/>
        <v>0</v>
      </c>
      <c r="AU79" s="179">
        <f t="shared" si="47"/>
        <v>0</v>
      </c>
      <c r="AV79" s="179">
        <f t="shared" si="48"/>
        <v>0</v>
      </c>
      <c r="AW79" s="179">
        <f t="shared" si="49"/>
        <v>0.83333333333333337</v>
      </c>
      <c r="AX79" s="179">
        <f t="shared" si="50"/>
        <v>0</v>
      </c>
      <c r="AY79" s="179">
        <f t="shared" si="51"/>
        <v>0</v>
      </c>
      <c r="AZ79" s="179">
        <f t="shared" si="52"/>
        <v>8.3333333333333329E-2</v>
      </c>
      <c r="BA79" s="179">
        <f t="shared" si="53"/>
        <v>0</v>
      </c>
      <c r="BB79" s="179">
        <f t="shared" si="54"/>
        <v>0</v>
      </c>
      <c r="BC79" s="179">
        <f t="shared" si="55"/>
        <v>0</v>
      </c>
      <c r="BD79" s="181">
        <f t="shared" si="56"/>
        <v>0.99999999999999989</v>
      </c>
      <c r="BE79" s="225"/>
    </row>
    <row r="80" spans="2:57" ht="15.75" x14ac:dyDescent="0.25">
      <c r="B80" s="73"/>
      <c r="C80" s="199"/>
      <c r="D80" s="55" t="s">
        <v>179</v>
      </c>
      <c r="E80" s="52" t="s">
        <v>18</v>
      </c>
      <c r="F80" s="52" t="s">
        <v>180</v>
      </c>
      <c r="G80" s="255">
        <v>0</v>
      </c>
      <c r="H80" s="256">
        <v>0</v>
      </c>
      <c r="I80" s="89">
        <v>0</v>
      </c>
      <c r="J80" s="89">
        <v>45</v>
      </c>
      <c r="K80" s="89">
        <v>0</v>
      </c>
      <c r="L80" s="89">
        <v>0</v>
      </c>
      <c r="M80" s="89">
        <v>0</v>
      </c>
      <c r="N80" s="89">
        <v>0</v>
      </c>
      <c r="O80" s="89">
        <v>120</v>
      </c>
      <c r="P80" s="89">
        <v>0</v>
      </c>
      <c r="Q80" s="89">
        <v>0</v>
      </c>
      <c r="R80" s="89">
        <v>0</v>
      </c>
      <c r="S80" s="89">
        <v>90</v>
      </c>
      <c r="T80" s="89">
        <v>3523.5</v>
      </c>
      <c r="U80" s="89">
        <v>0</v>
      </c>
      <c r="V80" s="89">
        <v>0</v>
      </c>
      <c r="W80" s="169">
        <v>120</v>
      </c>
      <c r="X80" s="89">
        <v>0</v>
      </c>
      <c r="Y80" s="89">
        <v>0</v>
      </c>
      <c r="Z80" s="257">
        <v>0</v>
      </c>
      <c r="AA80" s="295">
        <f t="shared" si="35"/>
        <v>3778.5</v>
      </c>
      <c r="AB80" s="202"/>
      <c r="AF80" s="199"/>
      <c r="AG80" s="55" t="s">
        <v>179</v>
      </c>
      <c r="AH80" s="52" t="s">
        <v>18</v>
      </c>
      <c r="AI80" s="52" t="s">
        <v>180</v>
      </c>
      <c r="AJ80" s="281">
        <f t="shared" si="36"/>
        <v>0</v>
      </c>
      <c r="AK80" s="281">
        <f t="shared" si="37"/>
        <v>0</v>
      </c>
      <c r="AL80" s="281">
        <f t="shared" si="38"/>
        <v>0</v>
      </c>
      <c r="AM80" s="281">
        <f t="shared" si="39"/>
        <v>1.1909487892020643E-2</v>
      </c>
      <c r="AN80" s="281">
        <f t="shared" si="40"/>
        <v>0</v>
      </c>
      <c r="AO80" s="281">
        <f t="shared" si="41"/>
        <v>0</v>
      </c>
      <c r="AP80" s="281">
        <f t="shared" si="42"/>
        <v>0</v>
      </c>
      <c r="AQ80" s="281">
        <f t="shared" si="43"/>
        <v>0</v>
      </c>
      <c r="AR80" s="281">
        <f t="shared" si="44"/>
        <v>3.1758634378721715E-2</v>
      </c>
      <c r="AS80" s="281">
        <f t="shared" si="45"/>
        <v>0</v>
      </c>
      <c r="AT80" s="281">
        <f t="shared" si="46"/>
        <v>0</v>
      </c>
      <c r="AU80" s="281">
        <f t="shared" si="47"/>
        <v>0</v>
      </c>
      <c r="AV80" s="281">
        <f t="shared" si="48"/>
        <v>2.3818975784041286E-2</v>
      </c>
      <c r="AW80" s="281">
        <f t="shared" si="49"/>
        <v>0.93251290194521641</v>
      </c>
      <c r="AX80" s="281">
        <f t="shared" si="50"/>
        <v>0</v>
      </c>
      <c r="AY80" s="281">
        <f t="shared" si="51"/>
        <v>0</v>
      </c>
      <c r="AZ80" s="281">
        <f t="shared" si="52"/>
        <v>3.1758634378721715E-2</v>
      </c>
      <c r="BA80" s="281">
        <f t="shared" si="53"/>
        <v>0</v>
      </c>
      <c r="BB80" s="281">
        <f t="shared" si="54"/>
        <v>0</v>
      </c>
      <c r="BC80" s="281">
        <f t="shared" si="55"/>
        <v>0</v>
      </c>
      <c r="BD80" s="181">
        <f t="shared" si="56"/>
        <v>1</v>
      </c>
      <c r="BE80" s="226"/>
    </row>
    <row r="81" spans="2:57" ht="15.75" x14ac:dyDescent="0.25">
      <c r="B81" s="73"/>
      <c r="C81" s="70"/>
      <c r="D81" s="44" t="s">
        <v>60</v>
      </c>
      <c r="E81" s="45" t="s">
        <v>18</v>
      </c>
      <c r="F81" s="45" t="s">
        <v>60</v>
      </c>
      <c r="G81" s="266">
        <v>0</v>
      </c>
      <c r="H81" s="267">
        <v>0</v>
      </c>
      <c r="I81" s="103">
        <v>0</v>
      </c>
      <c r="J81" s="103">
        <v>9</v>
      </c>
      <c r="K81" s="103">
        <v>0</v>
      </c>
      <c r="L81" s="103">
        <v>0</v>
      </c>
      <c r="M81" s="103">
        <v>0</v>
      </c>
      <c r="N81" s="103">
        <v>0</v>
      </c>
      <c r="O81" s="103">
        <v>211.5</v>
      </c>
      <c r="P81" s="103">
        <v>0</v>
      </c>
      <c r="Q81" s="103">
        <v>0</v>
      </c>
      <c r="R81" s="103">
        <v>36</v>
      </c>
      <c r="S81" s="103">
        <v>132</v>
      </c>
      <c r="T81" s="103">
        <v>4615.9225999999999</v>
      </c>
      <c r="U81" s="103">
        <v>0</v>
      </c>
      <c r="V81" s="103">
        <v>0</v>
      </c>
      <c r="W81" s="174">
        <v>300</v>
      </c>
      <c r="X81" s="103">
        <v>0</v>
      </c>
      <c r="Y81" s="103">
        <v>0</v>
      </c>
      <c r="Z81" s="268">
        <v>0</v>
      </c>
      <c r="AA81" s="296">
        <f t="shared" si="35"/>
        <v>5004.4225999999999</v>
      </c>
      <c r="AB81" s="146">
        <f>SUM(AA81)</f>
        <v>5004.4225999999999</v>
      </c>
      <c r="AF81" s="70"/>
      <c r="AG81" s="44" t="s">
        <v>60</v>
      </c>
      <c r="AH81" s="45" t="s">
        <v>18</v>
      </c>
      <c r="AI81" s="45" t="s">
        <v>60</v>
      </c>
      <c r="AJ81" s="279">
        <f t="shared" si="36"/>
        <v>0</v>
      </c>
      <c r="AK81" s="279">
        <f t="shared" si="37"/>
        <v>0</v>
      </c>
      <c r="AL81" s="279">
        <f t="shared" si="38"/>
        <v>0</v>
      </c>
      <c r="AM81" s="279">
        <f t="shared" si="39"/>
        <v>1.7984092710315871E-3</v>
      </c>
      <c r="AN81" s="279">
        <f t="shared" si="40"/>
        <v>0</v>
      </c>
      <c r="AO81" s="279">
        <f t="shared" si="41"/>
        <v>0</v>
      </c>
      <c r="AP81" s="279">
        <f t="shared" si="42"/>
        <v>0</v>
      </c>
      <c r="AQ81" s="279">
        <f t="shared" si="43"/>
        <v>0</v>
      </c>
      <c r="AR81" s="279">
        <f t="shared" si="44"/>
        <v>4.2262617869242299E-2</v>
      </c>
      <c r="AS81" s="279">
        <f t="shared" si="45"/>
        <v>0</v>
      </c>
      <c r="AT81" s="279">
        <f t="shared" si="46"/>
        <v>0</v>
      </c>
      <c r="AU81" s="279">
        <f t="shared" si="47"/>
        <v>7.1936370841263484E-3</v>
      </c>
      <c r="AV81" s="279">
        <f t="shared" si="48"/>
        <v>2.6376669308463278E-2</v>
      </c>
      <c r="AW81" s="279">
        <f t="shared" si="49"/>
        <v>0.92236866646713644</v>
      </c>
      <c r="AX81" s="279">
        <f t="shared" si="50"/>
        <v>0</v>
      </c>
      <c r="AY81" s="279">
        <f t="shared" si="51"/>
        <v>0</v>
      </c>
      <c r="AZ81" s="279">
        <f t="shared" si="52"/>
        <v>5.9946975701052903E-2</v>
      </c>
      <c r="BA81" s="279">
        <f t="shared" si="53"/>
        <v>0</v>
      </c>
      <c r="BB81" s="279">
        <f t="shared" si="54"/>
        <v>0</v>
      </c>
      <c r="BC81" s="280">
        <f t="shared" si="55"/>
        <v>0</v>
      </c>
      <c r="BD81" s="181">
        <f t="shared" si="56"/>
        <v>1</v>
      </c>
      <c r="BE81" s="190">
        <f>SUM(BD81)</f>
        <v>1</v>
      </c>
    </row>
    <row r="82" spans="2:57" ht="15.75" x14ac:dyDescent="0.25">
      <c r="B82" s="73"/>
      <c r="C82" s="197"/>
      <c r="D82" s="46" t="s">
        <v>56</v>
      </c>
      <c r="E82" s="47" t="s">
        <v>18</v>
      </c>
      <c r="F82" s="47" t="s">
        <v>181</v>
      </c>
      <c r="G82" s="83">
        <v>0</v>
      </c>
      <c r="H82" s="254">
        <v>0</v>
      </c>
      <c r="I82" s="83">
        <v>0</v>
      </c>
      <c r="J82" s="83">
        <v>0</v>
      </c>
      <c r="K82" s="83">
        <v>0</v>
      </c>
      <c r="L82" s="83">
        <v>671.78570000000002</v>
      </c>
      <c r="M82" s="83">
        <v>135</v>
      </c>
      <c r="N82" s="83">
        <v>0</v>
      </c>
      <c r="O82" s="83">
        <v>663</v>
      </c>
      <c r="P82" s="83">
        <v>0</v>
      </c>
      <c r="Q82" s="83">
        <v>0</v>
      </c>
      <c r="R82" s="83">
        <v>0</v>
      </c>
      <c r="S82" s="83">
        <v>432</v>
      </c>
      <c r="T82" s="83">
        <v>3796.4712</v>
      </c>
      <c r="U82" s="83">
        <v>0</v>
      </c>
      <c r="V82" s="83">
        <v>495</v>
      </c>
      <c r="W82" s="168">
        <v>15</v>
      </c>
      <c r="X82" s="83">
        <v>0</v>
      </c>
      <c r="Y82" s="83">
        <v>0</v>
      </c>
      <c r="Z82" s="83">
        <v>0</v>
      </c>
      <c r="AA82" s="293">
        <f t="shared" si="35"/>
        <v>6193.2569000000003</v>
      </c>
      <c r="AB82" s="203">
        <f>SUM(AA82:AA86)</f>
        <v>18531.733500000002</v>
      </c>
      <c r="AF82" s="197"/>
      <c r="AG82" s="46" t="s">
        <v>56</v>
      </c>
      <c r="AH82" s="47" t="s">
        <v>18</v>
      </c>
      <c r="AI82" s="47" t="s">
        <v>181</v>
      </c>
      <c r="AJ82" s="179">
        <f t="shared" si="36"/>
        <v>0</v>
      </c>
      <c r="AK82" s="179">
        <f t="shared" si="37"/>
        <v>0</v>
      </c>
      <c r="AL82" s="179">
        <f t="shared" si="38"/>
        <v>0</v>
      </c>
      <c r="AM82" s="179">
        <f t="shared" si="39"/>
        <v>0</v>
      </c>
      <c r="AN82" s="179">
        <f t="shared" si="40"/>
        <v>0</v>
      </c>
      <c r="AO82" s="179">
        <f t="shared" si="41"/>
        <v>0.1084705044287764</v>
      </c>
      <c r="AP82" s="179">
        <f t="shared" si="42"/>
        <v>2.1797900875063003E-2</v>
      </c>
      <c r="AQ82" s="179">
        <f t="shared" si="43"/>
        <v>0</v>
      </c>
      <c r="AR82" s="179">
        <f t="shared" si="44"/>
        <v>0.10705191318642053</v>
      </c>
      <c r="AS82" s="179">
        <f t="shared" si="45"/>
        <v>0</v>
      </c>
      <c r="AT82" s="179">
        <f t="shared" si="46"/>
        <v>0</v>
      </c>
      <c r="AU82" s="179">
        <f t="shared" si="47"/>
        <v>0</v>
      </c>
      <c r="AV82" s="179">
        <f t="shared" si="48"/>
        <v>6.9753282800201613E-2</v>
      </c>
      <c r="AW82" s="179">
        <f t="shared" si="49"/>
        <v>0.61300076216764066</v>
      </c>
      <c r="AX82" s="179">
        <f t="shared" si="50"/>
        <v>0</v>
      </c>
      <c r="AY82" s="179">
        <f t="shared" si="51"/>
        <v>7.9925636541897688E-2</v>
      </c>
      <c r="AZ82" s="179">
        <f t="shared" si="52"/>
        <v>2.4219889861181116E-3</v>
      </c>
      <c r="BA82" s="179">
        <f t="shared" si="53"/>
        <v>0</v>
      </c>
      <c r="BB82" s="179">
        <f t="shared" si="54"/>
        <v>0</v>
      </c>
      <c r="BC82" s="179">
        <f t="shared" si="55"/>
        <v>0</v>
      </c>
      <c r="BD82" s="181">
        <f t="shared" si="56"/>
        <v>0.99999999999999978</v>
      </c>
      <c r="BE82" s="227">
        <v>1</v>
      </c>
    </row>
    <row r="83" spans="2:57" ht="15.75" x14ac:dyDescent="0.25">
      <c r="B83" s="73"/>
      <c r="C83" s="198"/>
      <c r="D83" s="46" t="s">
        <v>56</v>
      </c>
      <c r="E83" s="47" t="s">
        <v>18</v>
      </c>
      <c r="F83" s="47" t="s">
        <v>57</v>
      </c>
      <c r="G83" s="17">
        <v>0</v>
      </c>
      <c r="H83" s="16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90</v>
      </c>
      <c r="P83" s="17">
        <v>0</v>
      </c>
      <c r="Q83" s="17">
        <v>0</v>
      </c>
      <c r="R83" s="17">
        <v>0</v>
      </c>
      <c r="S83" s="17">
        <v>0</v>
      </c>
      <c r="T83" s="17">
        <v>3851.4766</v>
      </c>
      <c r="U83" s="17">
        <v>0</v>
      </c>
      <c r="V83" s="17">
        <v>9</v>
      </c>
      <c r="W83" s="160">
        <v>54</v>
      </c>
      <c r="X83" s="17">
        <v>0</v>
      </c>
      <c r="Y83" s="17">
        <v>0</v>
      </c>
      <c r="Z83" s="17">
        <v>0</v>
      </c>
      <c r="AA83" s="69">
        <f t="shared" si="35"/>
        <v>3950.4766</v>
      </c>
      <c r="AB83" s="201"/>
      <c r="AF83" s="198"/>
      <c r="AG83" s="46" t="s">
        <v>56</v>
      </c>
      <c r="AH83" s="47" t="s">
        <v>18</v>
      </c>
      <c r="AI83" s="47" t="s">
        <v>57</v>
      </c>
      <c r="AJ83" s="179">
        <f t="shared" si="36"/>
        <v>0</v>
      </c>
      <c r="AK83" s="179">
        <f t="shared" si="37"/>
        <v>0</v>
      </c>
      <c r="AL83" s="179">
        <f t="shared" si="38"/>
        <v>0</v>
      </c>
      <c r="AM83" s="179">
        <f t="shared" si="39"/>
        <v>0</v>
      </c>
      <c r="AN83" s="179">
        <f t="shared" si="40"/>
        <v>0</v>
      </c>
      <c r="AO83" s="179">
        <f t="shared" si="41"/>
        <v>0</v>
      </c>
      <c r="AP83" s="179">
        <f t="shared" si="42"/>
        <v>0</v>
      </c>
      <c r="AQ83" s="179">
        <f t="shared" si="43"/>
        <v>0</v>
      </c>
      <c r="AR83" s="179">
        <f t="shared" si="44"/>
        <v>2.2782061283441093E-2</v>
      </c>
      <c r="AS83" s="179">
        <f t="shared" si="45"/>
        <v>0</v>
      </c>
      <c r="AT83" s="179">
        <f t="shared" si="46"/>
        <v>0</v>
      </c>
      <c r="AU83" s="179">
        <f t="shared" si="47"/>
        <v>0</v>
      </c>
      <c r="AV83" s="179">
        <f t="shared" si="48"/>
        <v>0</v>
      </c>
      <c r="AW83" s="179">
        <f t="shared" si="49"/>
        <v>0.97493973258821476</v>
      </c>
      <c r="AX83" s="179">
        <f t="shared" si="50"/>
        <v>0</v>
      </c>
      <c r="AY83" s="179">
        <f t="shared" si="51"/>
        <v>2.2782061283441093E-3</v>
      </c>
      <c r="AZ83" s="179">
        <f t="shared" si="52"/>
        <v>1.3669236770064656E-2</v>
      </c>
      <c r="BA83" s="179">
        <f t="shared" si="53"/>
        <v>0</v>
      </c>
      <c r="BB83" s="179">
        <f t="shared" si="54"/>
        <v>0</v>
      </c>
      <c r="BC83" s="179">
        <f t="shared" si="55"/>
        <v>0</v>
      </c>
      <c r="BD83" s="181">
        <f t="shared" si="56"/>
        <v>0.99999999999999989</v>
      </c>
      <c r="BE83" s="225"/>
    </row>
    <row r="84" spans="2:57" ht="31.5" x14ac:dyDescent="0.25">
      <c r="B84" s="73"/>
      <c r="C84" s="198"/>
      <c r="D84" s="46" t="s">
        <v>56</v>
      </c>
      <c r="E84" s="47" t="s">
        <v>18</v>
      </c>
      <c r="F84" s="47" t="s">
        <v>182</v>
      </c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69">
        <f t="shared" si="35"/>
        <v>0</v>
      </c>
      <c r="AB84" s="201"/>
      <c r="AF84" s="198"/>
      <c r="AG84" s="46" t="s">
        <v>56</v>
      </c>
      <c r="AH84" s="47" t="s">
        <v>18</v>
      </c>
      <c r="AI84" s="47" t="s">
        <v>182</v>
      </c>
      <c r="AJ84" s="192"/>
      <c r="AK84" s="192"/>
      <c r="AL84" s="192"/>
      <c r="AM84" s="192"/>
      <c r="AN84" s="192"/>
      <c r="AO84" s="192"/>
      <c r="AP84" s="192"/>
      <c r="AQ84" s="192"/>
      <c r="AR84" s="192"/>
      <c r="AS84" s="192"/>
      <c r="AT84" s="192"/>
      <c r="AU84" s="192"/>
      <c r="AV84" s="192"/>
      <c r="AW84" s="192"/>
      <c r="AX84" s="192"/>
      <c r="AY84" s="192"/>
      <c r="AZ84" s="192"/>
      <c r="BA84" s="192"/>
      <c r="BB84" s="192"/>
      <c r="BC84" s="192"/>
      <c r="BD84" s="181">
        <f t="shared" si="56"/>
        <v>0</v>
      </c>
      <c r="BE84" s="225"/>
    </row>
    <row r="85" spans="2:57" ht="15.75" x14ac:dyDescent="0.25">
      <c r="B85" s="73"/>
      <c r="C85" s="198"/>
      <c r="D85" s="46" t="s">
        <v>56</v>
      </c>
      <c r="E85" s="47" t="s">
        <v>15</v>
      </c>
      <c r="F85" s="47" t="s">
        <v>183</v>
      </c>
      <c r="G85" s="17">
        <v>0</v>
      </c>
      <c r="H85" s="16">
        <v>0</v>
      </c>
      <c r="I85" s="17">
        <v>100.5</v>
      </c>
      <c r="J85" s="17">
        <v>210</v>
      </c>
      <c r="K85" s="17">
        <v>0</v>
      </c>
      <c r="L85" s="17">
        <v>375</v>
      </c>
      <c r="M85" s="17">
        <v>40.5</v>
      </c>
      <c r="N85" s="17">
        <v>0</v>
      </c>
      <c r="O85" s="17">
        <v>591</v>
      </c>
      <c r="P85" s="17">
        <v>0</v>
      </c>
      <c r="Q85" s="17">
        <v>60</v>
      </c>
      <c r="R85" s="17">
        <v>0</v>
      </c>
      <c r="S85" s="17">
        <v>150</v>
      </c>
      <c r="T85" s="17">
        <v>420</v>
      </c>
      <c r="U85" s="17">
        <v>0</v>
      </c>
      <c r="V85" s="17">
        <v>345</v>
      </c>
      <c r="W85" s="160">
        <v>0</v>
      </c>
      <c r="X85" s="17">
        <v>0</v>
      </c>
      <c r="Y85" s="17">
        <v>60</v>
      </c>
      <c r="Z85" s="17">
        <v>0</v>
      </c>
      <c r="AA85" s="69">
        <f t="shared" si="35"/>
        <v>2352</v>
      </c>
      <c r="AB85" s="201"/>
      <c r="AF85" s="198"/>
      <c r="AG85" s="46" t="s">
        <v>56</v>
      </c>
      <c r="AH85" s="47" t="s">
        <v>15</v>
      </c>
      <c r="AI85" s="47" t="s">
        <v>183</v>
      </c>
      <c r="AJ85" s="179">
        <f t="shared" si="36"/>
        <v>0</v>
      </c>
      <c r="AK85" s="179">
        <f t="shared" si="37"/>
        <v>0</v>
      </c>
      <c r="AL85" s="179">
        <f t="shared" si="38"/>
        <v>4.2729591836734693E-2</v>
      </c>
      <c r="AM85" s="179">
        <f t="shared" si="39"/>
        <v>8.9285714285714288E-2</v>
      </c>
      <c r="AN85" s="179">
        <f t="shared" si="40"/>
        <v>0</v>
      </c>
      <c r="AO85" s="179">
        <f t="shared" si="41"/>
        <v>0.15943877551020408</v>
      </c>
      <c r="AP85" s="179">
        <f t="shared" si="42"/>
        <v>1.7219387755102039E-2</v>
      </c>
      <c r="AQ85" s="179">
        <f t="shared" si="43"/>
        <v>0</v>
      </c>
      <c r="AR85" s="179">
        <f t="shared" si="44"/>
        <v>0.25127551020408162</v>
      </c>
      <c r="AS85" s="179">
        <f t="shared" si="45"/>
        <v>0</v>
      </c>
      <c r="AT85" s="179">
        <f t="shared" si="46"/>
        <v>2.5510204081632654E-2</v>
      </c>
      <c r="AU85" s="179">
        <f t="shared" si="47"/>
        <v>0</v>
      </c>
      <c r="AV85" s="179">
        <f t="shared" si="48"/>
        <v>6.3775510204081634E-2</v>
      </c>
      <c r="AW85" s="179">
        <f t="shared" si="49"/>
        <v>0.17857142857142858</v>
      </c>
      <c r="AX85" s="179">
        <f t="shared" si="50"/>
        <v>0</v>
      </c>
      <c r="AY85" s="179">
        <f t="shared" si="51"/>
        <v>0.14668367346938777</v>
      </c>
      <c r="AZ85" s="179">
        <f t="shared" si="52"/>
        <v>0</v>
      </c>
      <c r="BA85" s="179">
        <f t="shared" si="53"/>
        <v>0</v>
      </c>
      <c r="BB85" s="179">
        <f t="shared" si="54"/>
        <v>2.5510204081632654E-2</v>
      </c>
      <c r="BC85" s="179">
        <f t="shared" si="55"/>
        <v>0</v>
      </c>
      <c r="BD85" s="181">
        <f t="shared" si="56"/>
        <v>1</v>
      </c>
      <c r="BE85" s="225"/>
    </row>
    <row r="86" spans="2:57" ht="15.75" x14ac:dyDescent="0.25">
      <c r="B86" s="73"/>
      <c r="C86" s="199"/>
      <c r="D86" s="55" t="s">
        <v>56</v>
      </c>
      <c r="E86" s="52" t="s">
        <v>20</v>
      </c>
      <c r="F86" s="52" t="s">
        <v>58</v>
      </c>
      <c r="G86" s="258">
        <v>0</v>
      </c>
      <c r="H86" s="259">
        <v>0</v>
      </c>
      <c r="I86" s="258">
        <v>0</v>
      </c>
      <c r="J86" s="258">
        <v>540</v>
      </c>
      <c r="K86" s="258">
        <v>0</v>
      </c>
      <c r="L86" s="258">
        <v>210</v>
      </c>
      <c r="M86" s="258">
        <v>0</v>
      </c>
      <c r="N86" s="258">
        <v>0</v>
      </c>
      <c r="O86" s="258">
        <v>1800</v>
      </c>
      <c r="P86" s="258">
        <v>0</v>
      </c>
      <c r="Q86" s="258">
        <v>0</v>
      </c>
      <c r="R86" s="258">
        <v>0</v>
      </c>
      <c r="S86" s="258">
        <v>228</v>
      </c>
      <c r="T86" s="258">
        <v>0</v>
      </c>
      <c r="U86" s="258">
        <v>0</v>
      </c>
      <c r="V86" s="258">
        <v>3258</v>
      </c>
      <c r="W86" s="260">
        <v>540</v>
      </c>
      <c r="X86" s="258">
        <v>0</v>
      </c>
      <c r="Y86" s="258">
        <v>0</v>
      </c>
      <c r="Z86" s="258">
        <v>0</v>
      </c>
      <c r="AA86" s="295">
        <f t="shared" si="35"/>
        <v>6036</v>
      </c>
      <c r="AB86" s="202"/>
      <c r="AF86" s="199"/>
      <c r="AG86" s="55" t="s">
        <v>56</v>
      </c>
      <c r="AH86" s="52" t="s">
        <v>20</v>
      </c>
      <c r="AI86" s="52" t="s">
        <v>58</v>
      </c>
      <c r="AJ86" s="281">
        <f t="shared" si="36"/>
        <v>0</v>
      </c>
      <c r="AK86" s="281">
        <f t="shared" si="37"/>
        <v>0</v>
      </c>
      <c r="AL86" s="281">
        <f t="shared" si="38"/>
        <v>0</v>
      </c>
      <c r="AM86" s="281">
        <f t="shared" si="39"/>
        <v>8.9463220675944338E-2</v>
      </c>
      <c r="AN86" s="281">
        <f t="shared" si="40"/>
        <v>0</v>
      </c>
      <c r="AO86" s="281">
        <f t="shared" si="41"/>
        <v>3.4791252485089463E-2</v>
      </c>
      <c r="AP86" s="281">
        <f t="shared" si="42"/>
        <v>0</v>
      </c>
      <c r="AQ86" s="281">
        <f t="shared" si="43"/>
        <v>0</v>
      </c>
      <c r="AR86" s="281">
        <f t="shared" si="44"/>
        <v>0.29821073558648109</v>
      </c>
      <c r="AS86" s="281">
        <f t="shared" si="45"/>
        <v>0</v>
      </c>
      <c r="AT86" s="281">
        <f t="shared" si="46"/>
        <v>0</v>
      </c>
      <c r="AU86" s="281">
        <f t="shared" si="47"/>
        <v>0</v>
      </c>
      <c r="AV86" s="281">
        <f t="shared" si="48"/>
        <v>3.7773359840954271E-2</v>
      </c>
      <c r="AW86" s="281">
        <f t="shared" si="49"/>
        <v>0</v>
      </c>
      <c r="AX86" s="281">
        <f t="shared" si="50"/>
        <v>0</v>
      </c>
      <c r="AY86" s="281">
        <f t="shared" si="51"/>
        <v>0.53976143141153077</v>
      </c>
      <c r="AZ86" s="281">
        <f t="shared" si="52"/>
        <v>8.9463220675944338E-2</v>
      </c>
      <c r="BA86" s="281">
        <f t="shared" si="53"/>
        <v>0</v>
      </c>
      <c r="BB86" s="281">
        <f t="shared" si="54"/>
        <v>0</v>
      </c>
      <c r="BC86" s="281">
        <f t="shared" si="55"/>
        <v>0</v>
      </c>
      <c r="BD86" s="181">
        <f t="shared" si="56"/>
        <v>0.99999999999999989</v>
      </c>
      <c r="BE86" s="226"/>
    </row>
    <row r="87" spans="2:57" ht="15.75" x14ac:dyDescent="0.25">
      <c r="B87" s="73"/>
      <c r="C87" s="70"/>
      <c r="D87" s="44" t="s">
        <v>59</v>
      </c>
      <c r="E87" s="45" t="s">
        <v>20</v>
      </c>
      <c r="F87" s="45" t="s">
        <v>59</v>
      </c>
      <c r="G87" s="266">
        <v>0</v>
      </c>
      <c r="H87" s="267">
        <v>0</v>
      </c>
      <c r="I87" s="103">
        <v>0</v>
      </c>
      <c r="J87" s="103">
        <v>0</v>
      </c>
      <c r="K87" s="103">
        <v>0</v>
      </c>
      <c r="L87" s="103">
        <v>684</v>
      </c>
      <c r="M87" s="103">
        <v>0</v>
      </c>
      <c r="N87" s="103">
        <v>0</v>
      </c>
      <c r="O87" s="103">
        <v>60</v>
      </c>
      <c r="P87" s="103">
        <v>0</v>
      </c>
      <c r="Q87" s="103">
        <v>0</v>
      </c>
      <c r="R87" s="103">
        <v>0</v>
      </c>
      <c r="S87" s="103">
        <v>66</v>
      </c>
      <c r="T87" s="103">
        <v>0</v>
      </c>
      <c r="U87" s="103">
        <v>0</v>
      </c>
      <c r="V87" s="103">
        <v>30561.199999999997</v>
      </c>
      <c r="W87" s="174">
        <v>1920</v>
      </c>
      <c r="X87" s="103">
        <v>0</v>
      </c>
      <c r="Y87" s="103">
        <v>0</v>
      </c>
      <c r="Z87" s="268">
        <v>0</v>
      </c>
      <c r="AA87" s="296">
        <f t="shared" si="35"/>
        <v>31371.199999999997</v>
      </c>
      <c r="AB87" s="146">
        <f>SUM(AA87)</f>
        <v>31371.199999999997</v>
      </c>
      <c r="AF87" s="70"/>
      <c r="AG87" s="44" t="s">
        <v>59</v>
      </c>
      <c r="AH87" s="45" t="s">
        <v>20</v>
      </c>
      <c r="AI87" s="45" t="s">
        <v>59</v>
      </c>
      <c r="AJ87" s="279">
        <f t="shared" si="36"/>
        <v>0</v>
      </c>
      <c r="AK87" s="279">
        <f t="shared" si="37"/>
        <v>0</v>
      </c>
      <c r="AL87" s="279">
        <f t="shared" si="38"/>
        <v>0</v>
      </c>
      <c r="AM87" s="279">
        <f t="shared" si="39"/>
        <v>0</v>
      </c>
      <c r="AN87" s="279">
        <f t="shared" si="40"/>
        <v>0</v>
      </c>
      <c r="AO87" s="279">
        <f t="shared" si="41"/>
        <v>2.180343754781456E-2</v>
      </c>
      <c r="AP87" s="279">
        <f t="shared" si="42"/>
        <v>0</v>
      </c>
      <c r="AQ87" s="279">
        <f t="shared" si="43"/>
        <v>0</v>
      </c>
      <c r="AR87" s="279">
        <f t="shared" si="44"/>
        <v>1.9125822410363648E-3</v>
      </c>
      <c r="AS87" s="279">
        <f t="shared" si="45"/>
        <v>0</v>
      </c>
      <c r="AT87" s="279">
        <f t="shared" si="46"/>
        <v>0</v>
      </c>
      <c r="AU87" s="279">
        <f t="shared" si="47"/>
        <v>0</v>
      </c>
      <c r="AV87" s="279">
        <f t="shared" si="48"/>
        <v>2.1038404651400012E-3</v>
      </c>
      <c r="AW87" s="279">
        <f t="shared" si="49"/>
        <v>0</v>
      </c>
      <c r="AX87" s="279">
        <f t="shared" si="50"/>
        <v>0</v>
      </c>
      <c r="AY87" s="279">
        <f t="shared" si="51"/>
        <v>0.97418013974600903</v>
      </c>
      <c r="AZ87" s="279">
        <f t="shared" si="52"/>
        <v>6.1202631713163674E-2</v>
      </c>
      <c r="BA87" s="279">
        <f t="shared" si="53"/>
        <v>0</v>
      </c>
      <c r="BB87" s="279">
        <f t="shared" si="54"/>
        <v>0</v>
      </c>
      <c r="BC87" s="280">
        <f t="shared" si="55"/>
        <v>0</v>
      </c>
      <c r="BD87" s="181">
        <f t="shared" si="56"/>
        <v>1</v>
      </c>
      <c r="BE87" s="190">
        <v>1</v>
      </c>
    </row>
    <row r="88" spans="2:57" ht="31.5" x14ac:dyDescent="0.25">
      <c r="B88" s="73"/>
      <c r="C88" s="197"/>
      <c r="D88" s="49" t="s">
        <v>61</v>
      </c>
      <c r="E88" s="50" t="s">
        <v>184</v>
      </c>
      <c r="F88" s="50" t="s">
        <v>62</v>
      </c>
      <c r="G88" s="83">
        <v>948</v>
      </c>
      <c r="H88" s="254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  <c r="Q88" s="83">
        <v>0</v>
      </c>
      <c r="R88" s="83">
        <v>0</v>
      </c>
      <c r="S88" s="83">
        <v>0</v>
      </c>
      <c r="T88" s="83">
        <v>68</v>
      </c>
      <c r="U88" s="83">
        <v>0</v>
      </c>
      <c r="V88" s="83">
        <v>0</v>
      </c>
      <c r="W88" s="168">
        <v>0</v>
      </c>
      <c r="X88" s="83">
        <v>0</v>
      </c>
      <c r="Y88" s="83">
        <v>0</v>
      </c>
      <c r="Z88" s="83">
        <v>0</v>
      </c>
      <c r="AA88" s="293">
        <f t="shared" si="35"/>
        <v>1016</v>
      </c>
      <c r="AB88" s="203">
        <f>SUM(AA88:AA89)</f>
        <v>4374</v>
      </c>
      <c r="AF88" s="197"/>
      <c r="AG88" s="49" t="s">
        <v>61</v>
      </c>
      <c r="AH88" s="50" t="s">
        <v>184</v>
      </c>
      <c r="AI88" s="50" t="s">
        <v>62</v>
      </c>
      <c r="AJ88" s="179">
        <f t="shared" si="36"/>
        <v>0.93307086614173229</v>
      </c>
      <c r="AK88" s="179">
        <f t="shared" si="37"/>
        <v>0</v>
      </c>
      <c r="AL88" s="179">
        <f t="shared" si="38"/>
        <v>0</v>
      </c>
      <c r="AM88" s="179">
        <f t="shared" si="39"/>
        <v>0</v>
      </c>
      <c r="AN88" s="179">
        <f t="shared" si="40"/>
        <v>0</v>
      </c>
      <c r="AO88" s="179">
        <f t="shared" si="41"/>
        <v>0</v>
      </c>
      <c r="AP88" s="179">
        <f t="shared" si="42"/>
        <v>0</v>
      </c>
      <c r="AQ88" s="179">
        <f t="shared" si="43"/>
        <v>0</v>
      </c>
      <c r="AR88" s="179">
        <f t="shared" si="44"/>
        <v>0</v>
      </c>
      <c r="AS88" s="179">
        <f t="shared" si="45"/>
        <v>0</v>
      </c>
      <c r="AT88" s="179">
        <f t="shared" si="46"/>
        <v>0</v>
      </c>
      <c r="AU88" s="179">
        <f t="shared" si="47"/>
        <v>0</v>
      </c>
      <c r="AV88" s="179">
        <f t="shared" si="48"/>
        <v>0</v>
      </c>
      <c r="AW88" s="179">
        <f t="shared" si="49"/>
        <v>6.6929133858267723E-2</v>
      </c>
      <c r="AX88" s="179">
        <f t="shared" si="50"/>
        <v>0</v>
      </c>
      <c r="AY88" s="179">
        <f t="shared" si="51"/>
        <v>0</v>
      </c>
      <c r="AZ88" s="179">
        <f t="shared" si="52"/>
        <v>0</v>
      </c>
      <c r="BA88" s="179">
        <f t="shared" si="53"/>
        <v>0</v>
      </c>
      <c r="BB88" s="179">
        <f t="shared" si="54"/>
        <v>0</v>
      </c>
      <c r="BC88" s="179">
        <f t="shared" si="55"/>
        <v>0</v>
      </c>
      <c r="BD88" s="181">
        <f t="shared" si="56"/>
        <v>1</v>
      </c>
      <c r="BE88" s="227">
        <v>1</v>
      </c>
    </row>
    <row r="89" spans="2:57" ht="31.5" x14ac:dyDescent="0.25">
      <c r="B89" s="73"/>
      <c r="C89" s="199"/>
      <c r="D89" s="42" t="s">
        <v>61</v>
      </c>
      <c r="E89" s="43" t="s">
        <v>184</v>
      </c>
      <c r="F89" s="43" t="s">
        <v>63</v>
      </c>
      <c r="G89" s="258">
        <v>3245</v>
      </c>
      <c r="H89" s="259">
        <v>0</v>
      </c>
      <c r="I89" s="258">
        <v>0</v>
      </c>
      <c r="J89" s="258">
        <v>0</v>
      </c>
      <c r="K89" s="258">
        <v>0</v>
      </c>
      <c r="L89" s="258">
        <v>0</v>
      </c>
      <c r="M89" s="258">
        <v>0</v>
      </c>
      <c r="N89" s="258">
        <v>0</v>
      </c>
      <c r="O89" s="258">
        <v>0</v>
      </c>
      <c r="P89" s="258">
        <v>23</v>
      </c>
      <c r="Q89" s="258">
        <v>0</v>
      </c>
      <c r="R89" s="258">
        <v>0</v>
      </c>
      <c r="S89" s="258">
        <v>0</v>
      </c>
      <c r="T89" s="258">
        <v>0</v>
      </c>
      <c r="U89" s="258">
        <v>0</v>
      </c>
      <c r="V89" s="258">
        <v>0</v>
      </c>
      <c r="W89" s="260">
        <v>0</v>
      </c>
      <c r="X89" s="258">
        <v>90</v>
      </c>
      <c r="Y89" s="258">
        <v>0</v>
      </c>
      <c r="Z89" s="258">
        <v>0</v>
      </c>
      <c r="AA89" s="295">
        <f t="shared" si="35"/>
        <v>3358</v>
      </c>
      <c r="AB89" s="202"/>
      <c r="AF89" s="199"/>
      <c r="AG89" s="42" t="s">
        <v>61</v>
      </c>
      <c r="AH89" s="43" t="s">
        <v>184</v>
      </c>
      <c r="AI89" s="43" t="s">
        <v>63</v>
      </c>
      <c r="AJ89" s="281">
        <f t="shared" si="36"/>
        <v>0.96634901727218581</v>
      </c>
      <c r="AK89" s="281">
        <f t="shared" si="37"/>
        <v>0</v>
      </c>
      <c r="AL89" s="281">
        <f t="shared" si="38"/>
        <v>0</v>
      </c>
      <c r="AM89" s="281">
        <f t="shared" si="39"/>
        <v>0</v>
      </c>
      <c r="AN89" s="281">
        <f t="shared" si="40"/>
        <v>0</v>
      </c>
      <c r="AO89" s="281">
        <f t="shared" si="41"/>
        <v>0</v>
      </c>
      <c r="AP89" s="281">
        <f t="shared" si="42"/>
        <v>0</v>
      </c>
      <c r="AQ89" s="281">
        <f t="shared" si="43"/>
        <v>0</v>
      </c>
      <c r="AR89" s="281">
        <f t="shared" si="44"/>
        <v>0</v>
      </c>
      <c r="AS89" s="281">
        <f t="shared" si="45"/>
        <v>6.8493150684931503E-3</v>
      </c>
      <c r="AT89" s="281">
        <f t="shared" si="46"/>
        <v>0</v>
      </c>
      <c r="AU89" s="281">
        <f t="shared" si="47"/>
        <v>0</v>
      </c>
      <c r="AV89" s="281">
        <f t="shared" si="48"/>
        <v>0</v>
      </c>
      <c r="AW89" s="281">
        <f t="shared" si="49"/>
        <v>0</v>
      </c>
      <c r="AX89" s="281">
        <f t="shared" si="50"/>
        <v>0</v>
      </c>
      <c r="AY89" s="281">
        <f t="shared" si="51"/>
        <v>0</v>
      </c>
      <c r="AZ89" s="281">
        <f t="shared" si="52"/>
        <v>0</v>
      </c>
      <c r="BA89" s="281">
        <f t="shared" si="53"/>
        <v>2.6801667659321026E-2</v>
      </c>
      <c r="BB89" s="281">
        <f t="shared" si="54"/>
        <v>0</v>
      </c>
      <c r="BC89" s="281">
        <f t="shared" si="55"/>
        <v>0</v>
      </c>
      <c r="BD89" s="181">
        <f t="shared" si="56"/>
        <v>1</v>
      </c>
      <c r="BE89" s="226"/>
    </row>
    <row r="90" spans="2:57" ht="15.75" x14ac:dyDescent="0.25">
      <c r="B90" s="73"/>
      <c r="C90" s="70"/>
      <c r="D90" s="44" t="s">
        <v>64</v>
      </c>
      <c r="E90" s="45" t="s">
        <v>17</v>
      </c>
      <c r="F90" s="45" t="s">
        <v>64</v>
      </c>
      <c r="G90" s="266">
        <v>0</v>
      </c>
      <c r="H90" s="267">
        <v>0</v>
      </c>
      <c r="I90" s="103">
        <v>60</v>
      </c>
      <c r="J90" s="103">
        <v>100</v>
      </c>
      <c r="K90" s="103">
        <v>220</v>
      </c>
      <c r="L90" s="103">
        <v>190</v>
      </c>
      <c r="M90" s="103">
        <v>0</v>
      </c>
      <c r="N90" s="103">
        <v>0</v>
      </c>
      <c r="O90" s="103">
        <v>0</v>
      </c>
      <c r="P90" s="103">
        <v>0</v>
      </c>
      <c r="Q90" s="103">
        <v>191.01689999999999</v>
      </c>
      <c r="R90" s="103">
        <v>4217.2437</v>
      </c>
      <c r="S90" s="103">
        <v>0</v>
      </c>
      <c r="T90" s="103">
        <v>702</v>
      </c>
      <c r="U90" s="103">
        <v>0</v>
      </c>
      <c r="V90" s="103">
        <v>220</v>
      </c>
      <c r="W90" s="174">
        <v>0</v>
      </c>
      <c r="X90" s="103">
        <v>0</v>
      </c>
      <c r="Y90" s="103">
        <v>0</v>
      </c>
      <c r="Z90" s="268">
        <v>0</v>
      </c>
      <c r="AA90" s="296">
        <f t="shared" si="35"/>
        <v>5900.2605999999996</v>
      </c>
      <c r="AB90" s="146">
        <f>SUM(AA90)</f>
        <v>5900.2605999999996</v>
      </c>
      <c r="AF90" s="70"/>
      <c r="AG90" s="44" t="s">
        <v>64</v>
      </c>
      <c r="AH90" s="45" t="s">
        <v>17</v>
      </c>
      <c r="AI90" s="45" t="s">
        <v>64</v>
      </c>
      <c r="AJ90" s="279">
        <f t="shared" si="36"/>
        <v>0</v>
      </c>
      <c r="AK90" s="279">
        <f t="shared" si="37"/>
        <v>0</v>
      </c>
      <c r="AL90" s="279">
        <f t="shared" si="38"/>
        <v>1.0169042363993212E-2</v>
      </c>
      <c r="AM90" s="279">
        <f t="shared" si="39"/>
        <v>1.6948403939988685E-2</v>
      </c>
      <c r="AN90" s="279">
        <f t="shared" si="40"/>
        <v>3.7286488667975105E-2</v>
      </c>
      <c r="AO90" s="279">
        <f t="shared" si="41"/>
        <v>3.2201967485978505E-2</v>
      </c>
      <c r="AP90" s="279">
        <f t="shared" si="42"/>
        <v>0</v>
      </c>
      <c r="AQ90" s="279">
        <f t="shared" si="43"/>
        <v>0</v>
      </c>
      <c r="AR90" s="279">
        <f t="shared" si="44"/>
        <v>0</v>
      </c>
      <c r="AS90" s="279">
        <f t="shared" si="45"/>
        <v>0</v>
      </c>
      <c r="AT90" s="279">
        <f t="shared" si="46"/>
        <v>3.2374315805644246E-2</v>
      </c>
      <c r="AU90" s="279">
        <f t="shared" si="47"/>
        <v>0.71475549740972466</v>
      </c>
      <c r="AV90" s="279">
        <f t="shared" si="48"/>
        <v>0</v>
      </c>
      <c r="AW90" s="279">
        <f t="shared" si="49"/>
        <v>0.11897779565872058</v>
      </c>
      <c r="AX90" s="279">
        <f t="shared" si="50"/>
        <v>0</v>
      </c>
      <c r="AY90" s="279">
        <f t="shared" si="51"/>
        <v>3.7286488667975105E-2</v>
      </c>
      <c r="AZ90" s="279">
        <f t="shared" si="52"/>
        <v>0</v>
      </c>
      <c r="BA90" s="279">
        <f t="shared" si="53"/>
        <v>0</v>
      </c>
      <c r="BB90" s="279">
        <f t="shared" si="54"/>
        <v>0</v>
      </c>
      <c r="BC90" s="280">
        <f t="shared" si="55"/>
        <v>0</v>
      </c>
      <c r="BD90" s="181">
        <f t="shared" si="56"/>
        <v>1</v>
      </c>
      <c r="BE90" s="190">
        <v>1</v>
      </c>
    </row>
    <row r="91" spans="2:57" ht="15.75" x14ac:dyDescent="0.25">
      <c r="B91" s="73"/>
      <c r="C91" s="197"/>
      <c r="D91" s="40" t="s">
        <v>185</v>
      </c>
      <c r="E91" s="41" t="s">
        <v>11</v>
      </c>
      <c r="F91" s="41" t="s">
        <v>186</v>
      </c>
      <c r="G91" s="83">
        <v>6.8571</v>
      </c>
      <c r="H91" s="254">
        <v>0</v>
      </c>
      <c r="I91" s="83">
        <v>0</v>
      </c>
      <c r="J91" s="83">
        <v>2925</v>
      </c>
      <c r="K91" s="83">
        <v>0</v>
      </c>
      <c r="L91" s="83">
        <v>0</v>
      </c>
      <c r="M91" s="83">
        <v>0</v>
      </c>
      <c r="N91" s="83">
        <v>0</v>
      </c>
      <c r="O91" s="83">
        <v>6.8571</v>
      </c>
      <c r="P91" s="83">
        <v>0</v>
      </c>
      <c r="Q91" s="83">
        <v>0</v>
      </c>
      <c r="R91" s="83">
        <v>0</v>
      </c>
      <c r="S91" s="83">
        <v>75</v>
      </c>
      <c r="T91" s="83">
        <v>0</v>
      </c>
      <c r="U91" s="83">
        <v>0</v>
      </c>
      <c r="V91" s="83">
        <v>0</v>
      </c>
      <c r="W91" s="168">
        <v>0</v>
      </c>
      <c r="X91" s="83">
        <v>0</v>
      </c>
      <c r="Y91" s="83">
        <v>0</v>
      </c>
      <c r="Z91" s="83">
        <v>0</v>
      </c>
      <c r="AA91" s="293">
        <f t="shared" si="35"/>
        <v>3013.7142000000003</v>
      </c>
      <c r="AB91" s="203">
        <f>SUM(AA91:AA95)</f>
        <v>18309.005900000004</v>
      </c>
      <c r="AF91" s="197"/>
      <c r="AG91" s="40" t="s">
        <v>185</v>
      </c>
      <c r="AH91" s="41" t="s">
        <v>11</v>
      </c>
      <c r="AI91" s="41" t="s">
        <v>186</v>
      </c>
      <c r="AJ91" s="179">
        <f t="shared" si="36"/>
        <v>2.2752986995249911E-3</v>
      </c>
      <c r="AK91" s="179">
        <f t="shared" si="37"/>
        <v>0</v>
      </c>
      <c r="AL91" s="179">
        <f t="shared" si="38"/>
        <v>0</v>
      </c>
      <c r="AM91" s="179">
        <f t="shared" si="39"/>
        <v>0.9705631675359262</v>
      </c>
      <c r="AN91" s="179">
        <f t="shared" si="40"/>
        <v>0</v>
      </c>
      <c r="AO91" s="179">
        <f t="shared" si="41"/>
        <v>0</v>
      </c>
      <c r="AP91" s="179">
        <f t="shared" si="42"/>
        <v>0</v>
      </c>
      <c r="AQ91" s="179">
        <f t="shared" si="43"/>
        <v>0</v>
      </c>
      <c r="AR91" s="179">
        <f t="shared" si="44"/>
        <v>2.2752986995249911E-3</v>
      </c>
      <c r="AS91" s="179">
        <f t="shared" si="45"/>
        <v>0</v>
      </c>
      <c r="AT91" s="179">
        <f t="shared" si="46"/>
        <v>0</v>
      </c>
      <c r="AU91" s="179">
        <f t="shared" si="47"/>
        <v>0</v>
      </c>
      <c r="AV91" s="179">
        <f t="shared" si="48"/>
        <v>2.4886235065023746E-2</v>
      </c>
      <c r="AW91" s="179">
        <f t="shared" si="49"/>
        <v>0</v>
      </c>
      <c r="AX91" s="179">
        <f t="shared" si="50"/>
        <v>0</v>
      </c>
      <c r="AY91" s="179">
        <f t="shared" si="51"/>
        <v>0</v>
      </c>
      <c r="AZ91" s="179">
        <f t="shared" si="52"/>
        <v>0</v>
      </c>
      <c r="BA91" s="179">
        <f t="shared" si="53"/>
        <v>0</v>
      </c>
      <c r="BB91" s="179">
        <f t="shared" si="54"/>
        <v>0</v>
      </c>
      <c r="BC91" s="179">
        <f t="shared" si="55"/>
        <v>0</v>
      </c>
      <c r="BD91" s="181">
        <f t="shared" si="56"/>
        <v>1</v>
      </c>
      <c r="BE91" s="227">
        <f>SUM(BD91:BD95)</f>
        <v>5</v>
      </c>
    </row>
    <row r="92" spans="2:57" ht="15.75" x14ac:dyDescent="0.25">
      <c r="B92" s="73"/>
      <c r="C92" s="198"/>
      <c r="D92" s="40" t="s">
        <v>185</v>
      </c>
      <c r="E92" s="47" t="s">
        <v>11</v>
      </c>
      <c r="F92" s="47" t="s">
        <v>65</v>
      </c>
      <c r="G92" s="17">
        <v>135</v>
      </c>
      <c r="H92" s="16">
        <v>0</v>
      </c>
      <c r="I92" s="17">
        <v>0</v>
      </c>
      <c r="J92" s="17">
        <v>1695</v>
      </c>
      <c r="K92" s="17">
        <v>0</v>
      </c>
      <c r="L92" s="17">
        <v>150</v>
      </c>
      <c r="M92" s="17">
        <v>0</v>
      </c>
      <c r="N92" s="17">
        <v>0</v>
      </c>
      <c r="O92" s="17">
        <v>105</v>
      </c>
      <c r="P92" s="17">
        <v>0</v>
      </c>
      <c r="Q92" s="17">
        <v>0</v>
      </c>
      <c r="R92" s="17">
        <v>0</v>
      </c>
      <c r="S92" s="17">
        <v>30</v>
      </c>
      <c r="T92" s="17">
        <v>60</v>
      </c>
      <c r="U92" s="17">
        <v>0</v>
      </c>
      <c r="V92" s="17">
        <v>0</v>
      </c>
      <c r="W92" s="160">
        <v>0</v>
      </c>
      <c r="X92" s="17">
        <v>0</v>
      </c>
      <c r="Y92" s="17">
        <v>0</v>
      </c>
      <c r="Z92" s="17">
        <v>0</v>
      </c>
      <c r="AA92" s="69">
        <f t="shared" si="35"/>
        <v>2175</v>
      </c>
      <c r="AB92" s="201"/>
      <c r="AF92" s="198"/>
      <c r="AG92" s="40" t="s">
        <v>185</v>
      </c>
      <c r="AH92" s="47" t="s">
        <v>11</v>
      </c>
      <c r="AI92" s="47" t="s">
        <v>65</v>
      </c>
      <c r="AJ92" s="179">
        <f t="shared" si="36"/>
        <v>6.2068965517241378E-2</v>
      </c>
      <c r="AK92" s="179">
        <f t="shared" si="37"/>
        <v>0</v>
      </c>
      <c r="AL92" s="179">
        <f t="shared" si="38"/>
        <v>0</v>
      </c>
      <c r="AM92" s="179">
        <f t="shared" si="39"/>
        <v>0.77931034482758621</v>
      </c>
      <c r="AN92" s="179">
        <f t="shared" si="40"/>
        <v>0</v>
      </c>
      <c r="AO92" s="179">
        <f t="shared" si="41"/>
        <v>6.8965517241379309E-2</v>
      </c>
      <c r="AP92" s="179">
        <f t="shared" si="42"/>
        <v>0</v>
      </c>
      <c r="AQ92" s="179">
        <f t="shared" si="43"/>
        <v>0</v>
      </c>
      <c r="AR92" s="179">
        <f t="shared" si="44"/>
        <v>4.8275862068965517E-2</v>
      </c>
      <c r="AS92" s="179">
        <f t="shared" si="45"/>
        <v>0</v>
      </c>
      <c r="AT92" s="179">
        <f t="shared" si="46"/>
        <v>0</v>
      </c>
      <c r="AU92" s="179">
        <f t="shared" si="47"/>
        <v>0</v>
      </c>
      <c r="AV92" s="179">
        <f t="shared" si="48"/>
        <v>1.3793103448275862E-2</v>
      </c>
      <c r="AW92" s="179">
        <f t="shared" si="49"/>
        <v>2.7586206896551724E-2</v>
      </c>
      <c r="AX92" s="179">
        <f t="shared" si="50"/>
        <v>0</v>
      </c>
      <c r="AY92" s="179">
        <f t="shared" si="51"/>
        <v>0</v>
      </c>
      <c r="AZ92" s="179">
        <f t="shared" si="52"/>
        <v>0</v>
      </c>
      <c r="BA92" s="179">
        <f t="shared" si="53"/>
        <v>0</v>
      </c>
      <c r="BB92" s="179">
        <f t="shared" si="54"/>
        <v>0</v>
      </c>
      <c r="BC92" s="179">
        <f t="shared" si="55"/>
        <v>0</v>
      </c>
      <c r="BD92" s="181">
        <f t="shared" si="56"/>
        <v>1</v>
      </c>
      <c r="BE92" s="225"/>
    </row>
    <row r="93" spans="2:57" ht="15.75" x14ac:dyDescent="0.25">
      <c r="B93" s="73"/>
      <c r="C93" s="198"/>
      <c r="D93" s="40" t="s">
        <v>185</v>
      </c>
      <c r="E93" s="47" t="s">
        <v>15</v>
      </c>
      <c r="F93" s="47" t="s">
        <v>187</v>
      </c>
      <c r="G93" s="17">
        <v>0</v>
      </c>
      <c r="H93" s="16">
        <v>0</v>
      </c>
      <c r="I93" s="17">
        <v>0</v>
      </c>
      <c r="J93" s="17">
        <v>0</v>
      </c>
      <c r="K93" s="17">
        <v>0</v>
      </c>
      <c r="L93" s="17">
        <v>135</v>
      </c>
      <c r="M93" s="17">
        <v>0</v>
      </c>
      <c r="N93" s="17">
        <v>0</v>
      </c>
      <c r="O93" s="17">
        <v>4123.2160000000003</v>
      </c>
      <c r="P93" s="17">
        <v>0</v>
      </c>
      <c r="Q93" s="17">
        <v>0</v>
      </c>
      <c r="R93" s="17">
        <v>7.5</v>
      </c>
      <c r="S93" s="17">
        <v>112.6884</v>
      </c>
      <c r="T93" s="17">
        <v>37.5</v>
      </c>
      <c r="U93" s="17">
        <v>0</v>
      </c>
      <c r="V93" s="17">
        <v>0</v>
      </c>
      <c r="W93" s="160">
        <v>2.6234000000000002</v>
      </c>
      <c r="X93" s="17">
        <v>0</v>
      </c>
      <c r="Y93" s="17">
        <v>0</v>
      </c>
      <c r="Z93" s="17">
        <v>0</v>
      </c>
      <c r="AA93" s="69">
        <f t="shared" si="35"/>
        <v>4415.9044000000004</v>
      </c>
      <c r="AB93" s="201"/>
      <c r="AF93" s="198"/>
      <c r="AG93" s="40" t="s">
        <v>185</v>
      </c>
      <c r="AH93" s="47" t="s">
        <v>15</v>
      </c>
      <c r="AI93" s="47" t="s">
        <v>187</v>
      </c>
      <c r="AJ93" s="179">
        <f t="shared" si="36"/>
        <v>0</v>
      </c>
      <c r="AK93" s="179">
        <f t="shared" si="37"/>
        <v>0</v>
      </c>
      <c r="AL93" s="179">
        <f t="shared" si="38"/>
        <v>0</v>
      </c>
      <c r="AM93" s="179">
        <f t="shared" si="39"/>
        <v>0</v>
      </c>
      <c r="AN93" s="179">
        <f t="shared" si="40"/>
        <v>0</v>
      </c>
      <c r="AO93" s="179">
        <f t="shared" si="41"/>
        <v>3.0571313998554856E-2</v>
      </c>
      <c r="AP93" s="179">
        <f t="shared" si="42"/>
        <v>0</v>
      </c>
      <c r="AQ93" s="179">
        <f t="shared" si="43"/>
        <v>0</v>
      </c>
      <c r="AR93" s="179">
        <f t="shared" si="44"/>
        <v>0.93371948903603985</v>
      </c>
      <c r="AS93" s="179">
        <f t="shared" si="45"/>
        <v>0</v>
      </c>
      <c r="AT93" s="179">
        <f t="shared" si="46"/>
        <v>0</v>
      </c>
      <c r="AU93" s="179">
        <f t="shared" si="47"/>
        <v>1.6984063332530477E-3</v>
      </c>
      <c r="AV93" s="179">
        <f t="shared" si="48"/>
        <v>2.5518758965887033E-2</v>
      </c>
      <c r="AW93" s="179">
        <f t="shared" si="49"/>
        <v>8.492031666265238E-3</v>
      </c>
      <c r="AX93" s="179">
        <f t="shared" si="50"/>
        <v>0</v>
      </c>
      <c r="AY93" s="179">
        <f t="shared" si="51"/>
        <v>0</v>
      </c>
      <c r="AZ93" s="179">
        <f t="shared" si="52"/>
        <v>5.9407988995413942E-4</v>
      </c>
      <c r="BA93" s="179">
        <f t="shared" si="53"/>
        <v>0</v>
      </c>
      <c r="BB93" s="179">
        <f t="shared" si="54"/>
        <v>0</v>
      </c>
      <c r="BC93" s="179">
        <f t="shared" si="55"/>
        <v>0</v>
      </c>
      <c r="BD93" s="181">
        <f t="shared" si="56"/>
        <v>1</v>
      </c>
      <c r="BE93" s="225"/>
    </row>
    <row r="94" spans="2:57" ht="15.75" x14ac:dyDescent="0.25">
      <c r="B94" s="73"/>
      <c r="C94" s="198"/>
      <c r="D94" s="40" t="s">
        <v>185</v>
      </c>
      <c r="E94" s="47" t="s">
        <v>18</v>
      </c>
      <c r="F94" s="47" t="s">
        <v>66</v>
      </c>
      <c r="G94" s="17">
        <v>0</v>
      </c>
      <c r="H94" s="16">
        <v>0</v>
      </c>
      <c r="I94" s="17">
        <v>0</v>
      </c>
      <c r="J94" s="17">
        <v>0</v>
      </c>
      <c r="K94" s="17">
        <v>0</v>
      </c>
      <c r="L94" s="17">
        <v>0</v>
      </c>
      <c r="M94" s="17">
        <v>45</v>
      </c>
      <c r="N94" s="17">
        <v>0</v>
      </c>
      <c r="O94" s="17">
        <v>437</v>
      </c>
      <c r="P94" s="17">
        <v>0</v>
      </c>
      <c r="Q94" s="17">
        <v>0</v>
      </c>
      <c r="R94" s="17">
        <v>56.25</v>
      </c>
      <c r="S94" s="17">
        <v>0</v>
      </c>
      <c r="T94" s="17">
        <v>3782.9485999999997</v>
      </c>
      <c r="U94" s="17">
        <v>0</v>
      </c>
      <c r="V94" s="17">
        <v>0</v>
      </c>
      <c r="W94" s="160">
        <v>240</v>
      </c>
      <c r="X94" s="17">
        <v>0</v>
      </c>
      <c r="Y94" s="17">
        <v>0</v>
      </c>
      <c r="Z94" s="17">
        <v>0</v>
      </c>
      <c r="AA94" s="69">
        <f t="shared" si="35"/>
        <v>4321.1985999999997</v>
      </c>
      <c r="AB94" s="201"/>
      <c r="AF94" s="198"/>
      <c r="AG94" s="40" t="s">
        <v>185</v>
      </c>
      <c r="AH94" s="47" t="s">
        <v>18</v>
      </c>
      <c r="AI94" s="47" t="s">
        <v>66</v>
      </c>
      <c r="AJ94" s="179">
        <f t="shared" si="36"/>
        <v>0</v>
      </c>
      <c r="AK94" s="179">
        <f t="shared" si="37"/>
        <v>0</v>
      </c>
      <c r="AL94" s="179">
        <f t="shared" si="38"/>
        <v>0</v>
      </c>
      <c r="AM94" s="179">
        <f t="shared" si="39"/>
        <v>0</v>
      </c>
      <c r="AN94" s="179">
        <f t="shared" si="40"/>
        <v>0</v>
      </c>
      <c r="AO94" s="179">
        <f t="shared" si="41"/>
        <v>0</v>
      </c>
      <c r="AP94" s="179">
        <f t="shared" si="42"/>
        <v>1.041377732557814E-2</v>
      </c>
      <c r="AQ94" s="179">
        <f t="shared" si="43"/>
        <v>0</v>
      </c>
      <c r="AR94" s="179">
        <f t="shared" si="44"/>
        <v>0.10112934869505882</v>
      </c>
      <c r="AS94" s="179">
        <f t="shared" si="45"/>
        <v>0</v>
      </c>
      <c r="AT94" s="179">
        <f t="shared" si="46"/>
        <v>0</v>
      </c>
      <c r="AU94" s="179">
        <f t="shared" si="47"/>
        <v>1.3017221656972675E-2</v>
      </c>
      <c r="AV94" s="179">
        <f t="shared" si="48"/>
        <v>0</v>
      </c>
      <c r="AW94" s="179">
        <f t="shared" si="49"/>
        <v>0.8754396523223904</v>
      </c>
      <c r="AX94" s="179">
        <f t="shared" si="50"/>
        <v>0</v>
      </c>
      <c r="AY94" s="179">
        <f t="shared" si="51"/>
        <v>0</v>
      </c>
      <c r="AZ94" s="179">
        <f t="shared" si="52"/>
        <v>5.5540145736416746E-2</v>
      </c>
      <c r="BA94" s="179">
        <f t="shared" si="53"/>
        <v>0</v>
      </c>
      <c r="BB94" s="179">
        <f t="shared" si="54"/>
        <v>0</v>
      </c>
      <c r="BC94" s="179">
        <f t="shared" si="55"/>
        <v>0</v>
      </c>
      <c r="BD94" s="181">
        <f t="shared" si="56"/>
        <v>1</v>
      </c>
      <c r="BE94" s="225"/>
    </row>
    <row r="95" spans="2:57" ht="15.75" x14ac:dyDescent="0.25">
      <c r="B95" s="73"/>
      <c r="C95" s="199"/>
      <c r="D95" s="42" t="s">
        <v>185</v>
      </c>
      <c r="E95" s="43" t="s">
        <v>18</v>
      </c>
      <c r="F95" s="43" t="s">
        <v>67</v>
      </c>
      <c r="G95" s="255">
        <v>0</v>
      </c>
      <c r="H95" s="256">
        <v>0</v>
      </c>
      <c r="I95" s="89">
        <v>0</v>
      </c>
      <c r="J95" s="89">
        <v>18</v>
      </c>
      <c r="K95" s="89">
        <v>0</v>
      </c>
      <c r="L95" s="89">
        <v>120</v>
      </c>
      <c r="M95" s="89">
        <v>0</v>
      </c>
      <c r="N95" s="89">
        <v>0</v>
      </c>
      <c r="O95" s="89">
        <v>0</v>
      </c>
      <c r="P95" s="89">
        <v>0</v>
      </c>
      <c r="Q95" s="89">
        <v>0</v>
      </c>
      <c r="R95" s="89">
        <v>36.057699999999997</v>
      </c>
      <c r="S95" s="89">
        <v>0</v>
      </c>
      <c r="T95" s="89">
        <v>4200.1310000000003</v>
      </c>
      <c r="U95" s="89">
        <v>0</v>
      </c>
      <c r="V95" s="89">
        <v>0</v>
      </c>
      <c r="W95" s="169">
        <v>120</v>
      </c>
      <c r="X95" s="89">
        <v>9</v>
      </c>
      <c r="Y95" s="89">
        <v>0</v>
      </c>
      <c r="Z95" s="257">
        <v>0</v>
      </c>
      <c r="AA95" s="294">
        <f t="shared" si="35"/>
        <v>4383.1887000000006</v>
      </c>
      <c r="AB95" s="202"/>
      <c r="AF95" s="199"/>
      <c r="AG95" s="42" t="s">
        <v>185</v>
      </c>
      <c r="AH95" s="43" t="s">
        <v>18</v>
      </c>
      <c r="AI95" s="43" t="s">
        <v>67</v>
      </c>
      <c r="AJ95" s="286">
        <f t="shared" si="36"/>
        <v>0</v>
      </c>
      <c r="AK95" s="286">
        <f t="shared" si="37"/>
        <v>0</v>
      </c>
      <c r="AL95" s="286">
        <f t="shared" si="38"/>
        <v>0</v>
      </c>
      <c r="AM95" s="286">
        <f t="shared" si="39"/>
        <v>4.1065993804921055E-3</v>
      </c>
      <c r="AN95" s="286">
        <f t="shared" si="40"/>
        <v>0</v>
      </c>
      <c r="AO95" s="286">
        <f t="shared" si="41"/>
        <v>2.7377329203280704E-2</v>
      </c>
      <c r="AP95" s="286">
        <f t="shared" si="42"/>
        <v>0</v>
      </c>
      <c r="AQ95" s="286">
        <f t="shared" si="43"/>
        <v>0</v>
      </c>
      <c r="AR95" s="286">
        <f t="shared" si="44"/>
        <v>0</v>
      </c>
      <c r="AS95" s="286">
        <f t="shared" si="45"/>
        <v>0</v>
      </c>
      <c r="AT95" s="286">
        <f t="shared" si="46"/>
        <v>0</v>
      </c>
      <c r="AU95" s="286">
        <f t="shared" si="47"/>
        <v>8.2263626934427885E-3</v>
      </c>
      <c r="AV95" s="286">
        <f t="shared" si="48"/>
        <v>0</v>
      </c>
      <c r="AW95" s="286">
        <f t="shared" si="49"/>
        <v>0.95823640903253826</v>
      </c>
      <c r="AX95" s="286">
        <f t="shared" si="50"/>
        <v>0</v>
      </c>
      <c r="AY95" s="286">
        <f t="shared" si="51"/>
        <v>0</v>
      </c>
      <c r="AZ95" s="286">
        <f t="shared" si="52"/>
        <v>2.7377329203280704E-2</v>
      </c>
      <c r="BA95" s="286">
        <f t="shared" si="53"/>
        <v>2.0532996902460528E-3</v>
      </c>
      <c r="BB95" s="286">
        <f t="shared" si="54"/>
        <v>0</v>
      </c>
      <c r="BC95" s="287">
        <f t="shared" si="55"/>
        <v>0</v>
      </c>
      <c r="BD95" s="181">
        <f t="shared" si="56"/>
        <v>0.99999999999999989</v>
      </c>
      <c r="BE95" s="226"/>
    </row>
    <row r="96" spans="2:57" ht="15.75" x14ac:dyDescent="0.25">
      <c r="B96" s="73"/>
      <c r="C96" s="197"/>
      <c r="D96" s="40" t="s">
        <v>68</v>
      </c>
      <c r="E96" s="41" t="s">
        <v>15</v>
      </c>
      <c r="F96" s="41" t="s">
        <v>69</v>
      </c>
      <c r="G96" s="83">
        <v>0</v>
      </c>
      <c r="H96" s="254">
        <v>0</v>
      </c>
      <c r="I96" s="83">
        <v>0</v>
      </c>
      <c r="J96" s="83">
        <v>0</v>
      </c>
      <c r="K96" s="83">
        <v>0</v>
      </c>
      <c r="L96" s="83">
        <v>0</v>
      </c>
      <c r="M96" s="83">
        <v>0</v>
      </c>
      <c r="N96" s="83">
        <v>0</v>
      </c>
      <c r="O96" s="83">
        <v>10718.0751</v>
      </c>
      <c r="P96" s="83">
        <v>0</v>
      </c>
      <c r="Q96" s="83">
        <v>0</v>
      </c>
      <c r="R96" s="83">
        <v>116</v>
      </c>
      <c r="S96" s="83">
        <v>479.45050000000003</v>
      </c>
      <c r="T96" s="83">
        <v>85.605999999999995</v>
      </c>
      <c r="U96" s="83">
        <v>0</v>
      </c>
      <c r="V96" s="83">
        <v>0</v>
      </c>
      <c r="W96" s="168">
        <v>56.558399999999999</v>
      </c>
      <c r="X96" s="83">
        <v>0</v>
      </c>
      <c r="Y96" s="83">
        <v>0</v>
      </c>
      <c r="Z96" s="83">
        <v>0</v>
      </c>
      <c r="AA96" s="293">
        <f t="shared" si="35"/>
        <v>11399.131600000001</v>
      </c>
      <c r="AB96" s="203">
        <f>SUM(AA96:AA122)</f>
        <v>106043.21890000001</v>
      </c>
      <c r="AF96" s="197"/>
      <c r="AG96" s="40" t="s">
        <v>68</v>
      </c>
      <c r="AH96" s="41" t="s">
        <v>15</v>
      </c>
      <c r="AI96" s="41" t="s">
        <v>69</v>
      </c>
      <c r="AJ96" s="179">
        <f t="shared" si="36"/>
        <v>0</v>
      </c>
      <c r="AK96" s="179">
        <f t="shared" si="37"/>
        <v>0</v>
      </c>
      <c r="AL96" s="179">
        <f t="shared" si="38"/>
        <v>0</v>
      </c>
      <c r="AM96" s="179">
        <f t="shared" si="39"/>
        <v>0</v>
      </c>
      <c r="AN96" s="179">
        <f t="shared" si="40"/>
        <v>0</v>
      </c>
      <c r="AO96" s="179">
        <f t="shared" si="41"/>
        <v>0</v>
      </c>
      <c r="AP96" s="179">
        <f t="shared" si="42"/>
        <v>0</v>
      </c>
      <c r="AQ96" s="179">
        <f t="shared" si="43"/>
        <v>0</v>
      </c>
      <c r="AR96" s="179">
        <f t="shared" si="44"/>
        <v>0.94025365055001198</v>
      </c>
      <c r="AS96" s="179">
        <f t="shared" si="45"/>
        <v>0</v>
      </c>
      <c r="AT96" s="179">
        <f t="shared" si="46"/>
        <v>0</v>
      </c>
      <c r="AU96" s="179">
        <f t="shared" si="47"/>
        <v>1.0176213774038717E-2</v>
      </c>
      <c r="AV96" s="179">
        <f t="shared" si="48"/>
        <v>4.2060265362670261E-2</v>
      </c>
      <c r="AW96" s="179">
        <f t="shared" si="49"/>
        <v>7.5098703132789506E-3</v>
      </c>
      <c r="AX96" s="179">
        <f t="shared" si="50"/>
        <v>0</v>
      </c>
      <c r="AY96" s="179">
        <f t="shared" si="51"/>
        <v>0</v>
      </c>
      <c r="AZ96" s="179">
        <f t="shared" si="52"/>
        <v>4.961641113082684E-3</v>
      </c>
      <c r="BA96" s="179">
        <f t="shared" si="53"/>
        <v>0</v>
      </c>
      <c r="BB96" s="179">
        <f t="shared" si="54"/>
        <v>0</v>
      </c>
      <c r="BC96" s="179">
        <f t="shared" si="55"/>
        <v>0</v>
      </c>
      <c r="BD96" s="181">
        <f t="shared" si="56"/>
        <v>0.99999999999999989</v>
      </c>
      <c r="BE96" s="227">
        <v>1</v>
      </c>
    </row>
    <row r="97" spans="2:57" ht="15.75" x14ac:dyDescent="0.25">
      <c r="B97" s="73"/>
      <c r="C97" s="198"/>
      <c r="D97" s="46" t="s">
        <v>68</v>
      </c>
      <c r="E97" s="47" t="s">
        <v>15</v>
      </c>
      <c r="F97" s="47" t="s">
        <v>70</v>
      </c>
      <c r="G97" s="17">
        <v>0</v>
      </c>
      <c r="H97" s="16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3112.5</v>
      </c>
      <c r="P97" s="17">
        <v>0</v>
      </c>
      <c r="Q97" s="17">
        <v>0</v>
      </c>
      <c r="R97" s="17">
        <v>0</v>
      </c>
      <c r="S97" s="17">
        <v>147.66669999999999</v>
      </c>
      <c r="T97" s="17">
        <v>0</v>
      </c>
      <c r="U97" s="17">
        <v>0</v>
      </c>
      <c r="V97" s="17">
        <v>0</v>
      </c>
      <c r="W97" s="160">
        <v>17.6753</v>
      </c>
      <c r="X97" s="17">
        <v>0</v>
      </c>
      <c r="Y97" s="17">
        <v>0</v>
      </c>
      <c r="Z97" s="17">
        <v>0</v>
      </c>
      <c r="AA97" s="69">
        <f t="shared" ref="AA97:AA160" si="57">SUM(G97:Z97)-W97</f>
        <v>3260.1666999999998</v>
      </c>
      <c r="AB97" s="201"/>
      <c r="AF97" s="198"/>
      <c r="AG97" s="46" t="s">
        <v>68</v>
      </c>
      <c r="AH97" s="47" t="s">
        <v>15</v>
      </c>
      <c r="AI97" s="47" t="s">
        <v>70</v>
      </c>
      <c r="AJ97" s="179">
        <f t="shared" ref="AJ97:AJ160" si="58">G97/$AA97</f>
        <v>0</v>
      </c>
      <c r="AK97" s="179">
        <f t="shared" ref="AK97:AK160" si="59">H97/$AA97</f>
        <v>0</v>
      </c>
      <c r="AL97" s="179">
        <f t="shared" ref="AL97:AL160" si="60">I97/$AA97</f>
        <v>0</v>
      </c>
      <c r="AM97" s="179">
        <f t="shared" ref="AM97:AM160" si="61">J97/$AA97</f>
        <v>0</v>
      </c>
      <c r="AN97" s="179">
        <f t="shared" ref="AN97:AN160" si="62">K97/$AA97</f>
        <v>0</v>
      </c>
      <c r="AO97" s="179">
        <f t="shared" ref="AO97:AO160" si="63">L97/$AA97</f>
        <v>0</v>
      </c>
      <c r="AP97" s="179">
        <f t="shared" ref="AP97:AP160" si="64">M97/$AA97</f>
        <v>0</v>
      </c>
      <c r="AQ97" s="179">
        <f t="shared" ref="AQ97:AQ160" si="65">N97/$AA97</f>
        <v>0</v>
      </c>
      <c r="AR97" s="179">
        <f t="shared" ref="AR97:AR160" si="66">O97/$AA97</f>
        <v>0.9547057823760976</v>
      </c>
      <c r="AS97" s="179">
        <f t="shared" ref="AS97:AS160" si="67">P97/$AA97</f>
        <v>0</v>
      </c>
      <c r="AT97" s="179">
        <f t="shared" ref="AT97:AT160" si="68">Q97/$AA97</f>
        <v>0</v>
      </c>
      <c r="AU97" s="179">
        <f t="shared" ref="AU97:AU160" si="69">R97/$AA97</f>
        <v>0</v>
      </c>
      <c r="AV97" s="179">
        <f t="shared" ref="AV97:AV160" si="70">S97/$AA97</f>
        <v>4.5294217623902483E-2</v>
      </c>
      <c r="AW97" s="179">
        <f t="shared" ref="AW97:AW160" si="71">T97/$AA97</f>
        <v>0</v>
      </c>
      <c r="AX97" s="179">
        <f t="shared" ref="AX97:AX160" si="72">U97/$AA97</f>
        <v>0</v>
      </c>
      <c r="AY97" s="179">
        <f t="shared" ref="AY97:AY160" si="73">V97/$AA97</f>
        <v>0</v>
      </c>
      <c r="AZ97" s="179">
        <f t="shared" ref="AZ97:AZ160" si="74">W97/$AA97</f>
        <v>5.4215939326047353E-3</v>
      </c>
      <c r="BA97" s="179">
        <f t="shared" ref="BA97:BA160" si="75">X97/$AA97</f>
        <v>0</v>
      </c>
      <c r="BB97" s="179">
        <f t="shared" ref="BB97:BB160" si="76">Y97/$AA97</f>
        <v>0</v>
      </c>
      <c r="BC97" s="179">
        <f t="shared" ref="BC97:BC160" si="77">Z97/$AA97</f>
        <v>0</v>
      </c>
      <c r="BD97" s="181">
        <f t="shared" ref="BD97:BD160" si="78">SUM(AJ97:BC97)-AZ97</f>
        <v>1</v>
      </c>
      <c r="BE97" s="225"/>
    </row>
    <row r="98" spans="2:57" ht="15.75" x14ac:dyDescent="0.25">
      <c r="B98" s="73"/>
      <c r="C98" s="198"/>
      <c r="D98" s="46" t="s">
        <v>68</v>
      </c>
      <c r="E98" s="47" t="s">
        <v>15</v>
      </c>
      <c r="F98" s="47" t="s">
        <v>71</v>
      </c>
      <c r="G98" s="17">
        <v>0</v>
      </c>
      <c r="H98" s="16">
        <v>0</v>
      </c>
      <c r="I98" s="17">
        <v>105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2100</v>
      </c>
      <c r="P98" s="17">
        <v>0</v>
      </c>
      <c r="Q98" s="17">
        <v>0</v>
      </c>
      <c r="R98" s="17">
        <v>0</v>
      </c>
      <c r="S98" s="17">
        <v>30</v>
      </c>
      <c r="T98" s="17">
        <v>60</v>
      </c>
      <c r="U98" s="17">
        <v>0</v>
      </c>
      <c r="V98" s="17">
        <v>0</v>
      </c>
      <c r="W98" s="160">
        <v>0</v>
      </c>
      <c r="X98" s="17">
        <v>0</v>
      </c>
      <c r="Y98" s="17">
        <v>0</v>
      </c>
      <c r="Z98" s="17">
        <v>0</v>
      </c>
      <c r="AA98" s="69">
        <f t="shared" si="57"/>
        <v>2295</v>
      </c>
      <c r="AB98" s="201"/>
      <c r="AF98" s="198"/>
      <c r="AG98" s="46" t="s">
        <v>68</v>
      </c>
      <c r="AH98" s="47" t="s">
        <v>15</v>
      </c>
      <c r="AI98" s="47" t="s">
        <v>71</v>
      </c>
      <c r="AJ98" s="179">
        <f t="shared" si="58"/>
        <v>0</v>
      </c>
      <c r="AK98" s="179">
        <f t="shared" si="59"/>
        <v>0</v>
      </c>
      <c r="AL98" s="179">
        <f t="shared" si="60"/>
        <v>4.5751633986928102E-2</v>
      </c>
      <c r="AM98" s="179">
        <f t="shared" si="61"/>
        <v>0</v>
      </c>
      <c r="AN98" s="179">
        <f t="shared" si="62"/>
        <v>0</v>
      </c>
      <c r="AO98" s="179">
        <f t="shared" si="63"/>
        <v>0</v>
      </c>
      <c r="AP98" s="179">
        <f t="shared" si="64"/>
        <v>0</v>
      </c>
      <c r="AQ98" s="179">
        <f t="shared" si="65"/>
        <v>0</v>
      </c>
      <c r="AR98" s="179">
        <f t="shared" si="66"/>
        <v>0.91503267973856206</v>
      </c>
      <c r="AS98" s="179">
        <f t="shared" si="67"/>
        <v>0</v>
      </c>
      <c r="AT98" s="179">
        <f t="shared" si="68"/>
        <v>0</v>
      </c>
      <c r="AU98" s="179">
        <f t="shared" si="69"/>
        <v>0</v>
      </c>
      <c r="AV98" s="179">
        <f t="shared" si="70"/>
        <v>1.3071895424836602E-2</v>
      </c>
      <c r="AW98" s="179">
        <f t="shared" si="71"/>
        <v>2.6143790849673203E-2</v>
      </c>
      <c r="AX98" s="179">
        <f t="shared" si="72"/>
        <v>0</v>
      </c>
      <c r="AY98" s="179">
        <f t="shared" si="73"/>
        <v>0</v>
      </c>
      <c r="AZ98" s="179">
        <f t="shared" si="74"/>
        <v>0</v>
      </c>
      <c r="BA98" s="179">
        <f t="shared" si="75"/>
        <v>0</v>
      </c>
      <c r="BB98" s="179">
        <f t="shared" si="76"/>
        <v>0</v>
      </c>
      <c r="BC98" s="179">
        <f t="shared" si="77"/>
        <v>0</v>
      </c>
      <c r="BD98" s="181">
        <f t="shared" si="78"/>
        <v>0.99999999999999989</v>
      </c>
      <c r="BE98" s="225"/>
    </row>
    <row r="99" spans="2:57" ht="15.75" x14ac:dyDescent="0.25">
      <c r="B99" s="73"/>
      <c r="C99" s="198"/>
      <c r="D99" s="46" t="s">
        <v>68</v>
      </c>
      <c r="E99" s="47" t="s">
        <v>15</v>
      </c>
      <c r="F99" s="47" t="s">
        <v>72</v>
      </c>
      <c r="G99" s="17">
        <v>0</v>
      </c>
      <c r="H99" s="16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2627.7856999999999</v>
      </c>
      <c r="P99" s="17">
        <v>0</v>
      </c>
      <c r="Q99" s="17">
        <v>0</v>
      </c>
      <c r="R99" s="17">
        <v>5</v>
      </c>
      <c r="S99" s="17">
        <v>80.3476</v>
      </c>
      <c r="T99" s="17">
        <v>54</v>
      </c>
      <c r="U99" s="17">
        <v>0</v>
      </c>
      <c r="V99" s="17">
        <v>0</v>
      </c>
      <c r="W99" s="160">
        <v>5.3571</v>
      </c>
      <c r="X99" s="17">
        <v>0</v>
      </c>
      <c r="Y99" s="17">
        <v>0</v>
      </c>
      <c r="Z99" s="17">
        <v>0</v>
      </c>
      <c r="AA99" s="69">
        <f t="shared" si="57"/>
        <v>2767.1333</v>
      </c>
      <c r="AB99" s="201"/>
      <c r="AF99" s="198"/>
      <c r="AG99" s="46" t="s">
        <v>68</v>
      </c>
      <c r="AH99" s="47" t="s">
        <v>15</v>
      </c>
      <c r="AI99" s="47" t="s">
        <v>72</v>
      </c>
      <c r="AJ99" s="179">
        <f t="shared" si="58"/>
        <v>0</v>
      </c>
      <c r="AK99" s="179">
        <f t="shared" si="59"/>
        <v>0</v>
      </c>
      <c r="AL99" s="179">
        <f t="shared" si="60"/>
        <v>0</v>
      </c>
      <c r="AM99" s="179">
        <f t="shared" si="61"/>
        <v>0</v>
      </c>
      <c r="AN99" s="179">
        <f t="shared" si="62"/>
        <v>0</v>
      </c>
      <c r="AO99" s="179">
        <f t="shared" si="63"/>
        <v>0</v>
      </c>
      <c r="AP99" s="179">
        <f t="shared" si="64"/>
        <v>0</v>
      </c>
      <c r="AQ99" s="179">
        <f t="shared" si="65"/>
        <v>0</v>
      </c>
      <c r="AR99" s="179">
        <f t="shared" si="66"/>
        <v>0.94964189112248398</v>
      </c>
      <c r="AS99" s="179">
        <f t="shared" si="67"/>
        <v>0</v>
      </c>
      <c r="AT99" s="179">
        <f t="shared" si="68"/>
        <v>0</v>
      </c>
      <c r="AU99" s="179">
        <f t="shared" si="69"/>
        <v>1.8069241550452231E-3</v>
      </c>
      <c r="AV99" s="179">
        <f t="shared" si="70"/>
        <v>2.9036403847982315E-2</v>
      </c>
      <c r="AW99" s="179">
        <f t="shared" si="71"/>
        <v>1.9514780874488411E-2</v>
      </c>
      <c r="AX99" s="179">
        <f t="shared" si="72"/>
        <v>0</v>
      </c>
      <c r="AY99" s="179">
        <f t="shared" si="73"/>
        <v>0</v>
      </c>
      <c r="AZ99" s="179">
        <f t="shared" si="74"/>
        <v>1.9359746781985531E-3</v>
      </c>
      <c r="BA99" s="179">
        <f t="shared" si="75"/>
        <v>0</v>
      </c>
      <c r="BB99" s="179">
        <f t="shared" si="76"/>
        <v>0</v>
      </c>
      <c r="BC99" s="179">
        <f t="shared" si="77"/>
        <v>0</v>
      </c>
      <c r="BD99" s="181">
        <f t="shared" si="78"/>
        <v>1</v>
      </c>
      <c r="BE99" s="225"/>
    </row>
    <row r="100" spans="2:57" ht="15.75" x14ac:dyDescent="0.25">
      <c r="B100" s="73"/>
      <c r="C100" s="198"/>
      <c r="D100" s="46" t="s">
        <v>68</v>
      </c>
      <c r="E100" s="47" t="s">
        <v>15</v>
      </c>
      <c r="F100" s="47" t="s">
        <v>73</v>
      </c>
      <c r="G100" s="17">
        <v>0</v>
      </c>
      <c r="H100" s="16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2925</v>
      </c>
      <c r="P100" s="17">
        <v>0</v>
      </c>
      <c r="Q100" s="17">
        <v>0</v>
      </c>
      <c r="R100" s="17">
        <v>0</v>
      </c>
      <c r="S100" s="17">
        <v>120</v>
      </c>
      <c r="T100" s="17">
        <v>0</v>
      </c>
      <c r="U100" s="17">
        <v>0</v>
      </c>
      <c r="V100" s="17">
        <v>0</v>
      </c>
      <c r="W100" s="160">
        <v>0</v>
      </c>
      <c r="X100" s="17">
        <v>0</v>
      </c>
      <c r="Y100" s="17">
        <v>0</v>
      </c>
      <c r="Z100" s="17">
        <v>0</v>
      </c>
      <c r="AA100" s="69">
        <f t="shared" si="57"/>
        <v>3045</v>
      </c>
      <c r="AB100" s="201"/>
      <c r="AF100" s="198"/>
      <c r="AG100" s="46" t="s">
        <v>68</v>
      </c>
      <c r="AH100" s="47" t="s">
        <v>15</v>
      </c>
      <c r="AI100" s="47" t="s">
        <v>73</v>
      </c>
      <c r="AJ100" s="179">
        <f t="shared" si="58"/>
        <v>0</v>
      </c>
      <c r="AK100" s="179">
        <f t="shared" si="59"/>
        <v>0</v>
      </c>
      <c r="AL100" s="179">
        <f t="shared" si="60"/>
        <v>0</v>
      </c>
      <c r="AM100" s="179">
        <f t="shared" si="61"/>
        <v>0</v>
      </c>
      <c r="AN100" s="179">
        <f t="shared" si="62"/>
        <v>0</v>
      </c>
      <c r="AO100" s="179">
        <f t="shared" si="63"/>
        <v>0</v>
      </c>
      <c r="AP100" s="179">
        <f t="shared" si="64"/>
        <v>0</v>
      </c>
      <c r="AQ100" s="179">
        <f t="shared" si="65"/>
        <v>0</v>
      </c>
      <c r="AR100" s="179">
        <f t="shared" si="66"/>
        <v>0.96059113300492616</v>
      </c>
      <c r="AS100" s="179">
        <f t="shared" si="67"/>
        <v>0</v>
      </c>
      <c r="AT100" s="179">
        <f t="shared" si="68"/>
        <v>0</v>
      </c>
      <c r="AU100" s="179">
        <f t="shared" si="69"/>
        <v>0</v>
      </c>
      <c r="AV100" s="179">
        <f t="shared" si="70"/>
        <v>3.9408866995073892E-2</v>
      </c>
      <c r="AW100" s="179">
        <f t="shared" si="71"/>
        <v>0</v>
      </c>
      <c r="AX100" s="179">
        <f t="shared" si="72"/>
        <v>0</v>
      </c>
      <c r="AY100" s="179">
        <f t="shared" si="73"/>
        <v>0</v>
      </c>
      <c r="AZ100" s="179">
        <f t="shared" si="74"/>
        <v>0</v>
      </c>
      <c r="BA100" s="179">
        <f t="shared" si="75"/>
        <v>0</v>
      </c>
      <c r="BB100" s="179">
        <f t="shared" si="76"/>
        <v>0</v>
      </c>
      <c r="BC100" s="179">
        <f t="shared" si="77"/>
        <v>0</v>
      </c>
      <c r="BD100" s="181">
        <f t="shared" si="78"/>
        <v>1</v>
      </c>
      <c r="BE100" s="225"/>
    </row>
    <row r="101" spans="2:57" ht="15.75" x14ac:dyDescent="0.25">
      <c r="B101" s="73"/>
      <c r="C101" s="198"/>
      <c r="D101" s="46" t="s">
        <v>68</v>
      </c>
      <c r="E101" s="47" t="s">
        <v>15</v>
      </c>
      <c r="F101" s="47" t="s">
        <v>74</v>
      </c>
      <c r="G101" s="17">
        <v>0</v>
      </c>
      <c r="H101" s="16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4256.2686999999996</v>
      </c>
      <c r="P101" s="17">
        <v>10</v>
      </c>
      <c r="Q101" s="17">
        <v>0</v>
      </c>
      <c r="R101" s="17">
        <v>48</v>
      </c>
      <c r="S101" s="17">
        <v>213.10419999999999</v>
      </c>
      <c r="T101" s="17">
        <v>29.844200000000001</v>
      </c>
      <c r="U101" s="17">
        <v>0</v>
      </c>
      <c r="V101" s="17">
        <v>0</v>
      </c>
      <c r="W101" s="160">
        <v>11.516200000000001</v>
      </c>
      <c r="X101" s="17">
        <v>0</v>
      </c>
      <c r="Y101" s="17">
        <v>0</v>
      </c>
      <c r="Z101" s="17">
        <v>0</v>
      </c>
      <c r="AA101" s="69">
        <f t="shared" si="57"/>
        <v>4557.2170999999998</v>
      </c>
      <c r="AB101" s="201"/>
      <c r="AF101" s="198"/>
      <c r="AG101" s="46" t="s">
        <v>68</v>
      </c>
      <c r="AH101" s="47" t="s">
        <v>15</v>
      </c>
      <c r="AI101" s="47" t="s">
        <v>74</v>
      </c>
      <c r="AJ101" s="179">
        <f t="shared" si="58"/>
        <v>0</v>
      </c>
      <c r="AK101" s="179">
        <f t="shared" si="59"/>
        <v>0</v>
      </c>
      <c r="AL101" s="179">
        <f t="shared" si="60"/>
        <v>0</v>
      </c>
      <c r="AM101" s="179">
        <f t="shared" si="61"/>
        <v>0</v>
      </c>
      <c r="AN101" s="179">
        <f t="shared" si="62"/>
        <v>0</v>
      </c>
      <c r="AO101" s="179">
        <f t="shared" si="63"/>
        <v>0</v>
      </c>
      <c r="AP101" s="179">
        <f t="shared" si="64"/>
        <v>0</v>
      </c>
      <c r="AQ101" s="179">
        <f t="shared" si="65"/>
        <v>0</v>
      </c>
      <c r="AR101" s="179">
        <f t="shared" si="66"/>
        <v>0.93396224200071565</v>
      </c>
      <c r="AS101" s="179">
        <f t="shared" si="67"/>
        <v>2.1943216179014162E-3</v>
      </c>
      <c r="AT101" s="179">
        <f t="shared" si="68"/>
        <v>0</v>
      </c>
      <c r="AU101" s="179">
        <f t="shared" si="69"/>
        <v>1.0532743765926798E-2</v>
      </c>
      <c r="AV101" s="179">
        <f t="shared" si="70"/>
        <v>4.6761915292558701E-2</v>
      </c>
      <c r="AW101" s="179">
        <f t="shared" si="71"/>
        <v>6.5487773228973447E-3</v>
      </c>
      <c r="AX101" s="179">
        <f t="shared" si="72"/>
        <v>0</v>
      </c>
      <c r="AY101" s="179">
        <f t="shared" si="73"/>
        <v>0</v>
      </c>
      <c r="AZ101" s="179">
        <f t="shared" si="74"/>
        <v>2.5270246616076295E-3</v>
      </c>
      <c r="BA101" s="179">
        <f t="shared" si="75"/>
        <v>0</v>
      </c>
      <c r="BB101" s="179">
        <f t="shared" si="76"/>
        <v>0</v>
      </c>
      <c r="BC101" s="179">
        <f t="shared" si="77"/>
        <v>0</v>
      </c>
      <c r="BD101" s="181">
        <f t="shared" si="78"/>
        <v>1</v>
      </c>
      <c r="BE101" s="225"/>
    </row>
    <row r="102" spans="2:57" ht="15.75" x14ac:dyDescent="0.25">
      <c r="B102" s="73"/>
      <c r="C102" s="198"/>
      <c r="D102" s="46" t="s">
        <v>68</v>
      </c>
      <c r="E102" s="47" t="s">
        <v>15</v>
      </c>
      <c r="F102" s="47" t="s">
        <v>75</v>
      </c>
      <c r="G102" s="17">
        <v>0</v>
      </c>
      <c r="H102" s="16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2765.6848</v>
      </c>
      <c r="P102" s="17">
        <v>0</v>
      </c>
      <c r="Q102" s="17">
        <v>0</v>
      </c>
      <c r="R102" s="17">
        <v>60</v>
      </c>
      <c r="S102" s="17">
        <v>158.57139999999998</v>
      </c>
      <c r="T102" s="17">
        <v>28.877300000000002</v>
      </c>
      <c r="U102" s="17">
        <v>0</v>
      </c>
      <c r="V102" s="17">
        <v>0</v>
      </c>
      <c r="W102" s="160">
        <v>8.5161999999999995</v>
      </c>
      <c r="X102" s="17">
        <v>0</v>
      </c>
      <c r="Y102" s="17">
        <v>0</v>
      </c>
      <c r="Z102" s="17">
        <v>0</v>
      </c>
      <c r="AA102" s="69">
        <f t="shared" si="57"/>
        <v>3013.1334999999999</v>
      </c>
      <c r="AB102" s="201"/>
      <c r="AF102" s="198"/>
      <c r="AG102" s="46" t="s">
        <v>68</v>
      </c>
      <c r="AH102" s="47" t="s">
        <v>15</v>
      </c>
      <c r="AI102" s="47" t="s">
        <v>75</v>
      </c>
      <c r="AJ102" s="179">
        <f t="shared" si="58"/>
        <v>0</v>
      </c>
      <c r="AK102" s="179">
        <f t="shared" si="59"/>
        <v>0</v>
      </c>
      <c r="AL102" s="179">
        <f t="shared" si="60"/>
        <v>0</v>
      </c>
      <c r="AM102" s="179">
        <f t="shared" si="61"/>
        <v>0</v>
      </c>
      <c r="AN102" s="179">
        <f t="shared" si="62"/>
        <v>0</v>
      </c>
      <c r="AO102" s="179">
        <f t="shared" si="63"/>
        <v>0</v>
      </c>
      <c r="AP102" s="179">
        <f t="shared" si="64"/>
        <v>0</v>
      </c>
      <c r="AQ102" s="179">
        <f t="shared" si="65"/>
        <v>0</v>
      </c>
      <c r="AR102" s="179">
        <f t="shared" si="66"/>
        <v>0.91787662245964208</v>
      </c>
      <c r="AS102" s="179">
        <f t="shared" si="67"/>
        <v>0</v>
      </c>
      <c r="AT102" s="179">
        <f t="shared" si="68"/>
        <v>0</v>
      </c>
      <c r="AU102" s="179">
        <f t="shared" si="69"/>
        <v>1.991282497108077E-2</v>
      </c>
      <c r="AV102" s="179">
        <f t="shared" si="70"/>
        <v>5.262674222698728E-2</v>
      </c>
      <c r="AW102" s="179">
        <f t="shared" si="71"/>
        <v>9.5838103422898457E-3</v>
      </c>
      <c r="AX102" s="179">
        <f t="shared" si="72"/>
        <v>0</v>
      </c>
      <c r="AY102" s="179">
        <f t="shared" si="73"/>
        <v>0</v>
      </c>
      <c r="AZ102" s="179">
        <f t="shared" si="74"/>
        <v>2.8263600003119674E-3</v>
      </c>
      <c r="BA102" s="179">
        <f t="shared" si="75"/>
        <v>0</v>
      </c>
      <c r="BB102" s="179">
        <f t="shared" si="76"/>
        <v>0</v>
      </c>
      <c r="BC102" s="179">
        <f t="shared" si="77"/>
        <v>0</v>
      </c>
      <c r="BD102" s="181">
        <f t="shared" si="78"/>
        <v>1</v>
      </c>
      <c r="BE102" s="225"/>
    </row>
    <row r="103" spans="2:57" ht="15.75" x14ac:dyDescent="0.25">
      <c r="B103" s="73"/>
      <c r="C103" s="198"/>
      <c r="D103" s="46" t="s">
        <v>68</v>
      </c>
      <c r="E103" s="47" t="s">
        <v>15</v>
      </c>
      <c r="F103" s="47" t="s">
        <v>76</v>
      </c>
      <c r="G103" s="17">
        <v>0</v>
      </c>
      <c r="H103" s="16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2878.9767000000002</v>
      </c>
      <c r="P103" s="17">
        <v>0</v>
      </c>
      <c r="Q103" s="17">
        <v>0</v>
      </c>
      <c r="R103" s="17">
        <v>5</v>
      </c>
      <c r="S103" s="17">
        <v>252.4545</v>
      </c>
      <c r="T103" s="17">
        <v>2.2222</v>
      </c>
      <c r="U103" s="17">
        <v>0</v>
      </c>
      <c r="V103" s="17">
        <v>0</v>
      </c>
      <c r="W103" s="160">
        <v>11.1364</v>
      </c>
      <c r="X103" s="17">
        <v>0</v>
      </c>
      <c r="Y103" s="17">
        <v>0</v>
      </c>
      <c r="Z103" s="17">
        <v>0</v>
      </c>
      <c r="AA103" s="69">
        <f t="shared" si="57"/>
        <v>3138.6534000000001</v>
      </c>
      <c r="AB103" s="201"/>
      <c r="AF103" s="198"/>
      <c r="AG103" s="46" t="s">
        <v>68</v>
      </c>
      <c r="AH103" s="47" t="s">
        <v>15</v>
      </c>
      <c r="AI103" s="47" t="s">
        <v>76</v>
      </c>
      <c r="AJ103" s="179">
        <f t="shared" si="58"/>
        <v>0</v>
      </c>
      <c r="AK103" s="179">
        <f t="shared" si="59"/>
        <v>0</v>
      </c>
      <c r="AL103" s="179">
        <f t="shared" si="60"/>
        <v>0</v>
      </c>
      <c r="AM103" s="179">
        <f t="shared" si="61"/>
        <v>0</v>
      </c>
      <c r="AN103" s="179">
        <f t="shared" si="62"/>
        <v>0</v>
      </c>
      <c r="AO103" s="179">
        <f t="shared" si="63"/>
        <v>0</v>
      </c>
      <c r="AP103" s="179">
        <f t="shared" si="64"/>
        <v>0</v>
      </c>
      <c r="AQ103" s="179">
        <f t="shared" si="65"/>
        <v>0</v>
      </c>
      <c r="AR103" s="179">
        <f t="shared" si="66"/>
        <v>0.9172649327893293</v>
      </c>
      <c r="AS103" s="179">
        <f t="shared" si="67"/>
        <v>0</v>
      </c>
      <c r="AT103" s="179">
        <f t="shared" si="68"/>
        <v>0</v>
      </c>
      <c r="AU103" s="179">
        <f t="shared" si="69"/>
        <v>1.5930398686264625E-3</v>
      </c>
      <c r="AV103" s="179">
        <f t="shared" si="70"/>
        <v>8.0434016702831859E-2</v>
      </c>
      <c r="AW103" s="179">
        <f t="shared" si="71"/>
        <v>7.0801063921234497E-4</v>
      </c>
      <c r="AX103" s="179">
        <f t="shared" si="72"/>
        <v>0</v>
      </c>
      <c r="AY103" s="179">
        <f t="shared" si="73"/>
        <v>0</v>
      </c>
      <c r="AZ103" s="179">
        <f t="shared" si="74"/>
        <v>3.5481458385943476E-3</v>
      </c>
      <c r="BA103" s="179">
        <f t="shared" si="75"/>
        <v>0</v>
      </c>
      <c r="BB103" s="179">
        <f t="shared" si="76"/>
        <v>0</v>
      </c>
      <c r="BC103" s="179">
        <f t="shared" si="77"/>
        <v>0</v>
      </c>
      <c r="BD103" s="181">
        <f t="shared" si="78"/>
        <v>1</v>
      </c>
      <c r="BE103" s="225"/>
    </row>
    <row r="104" spans="2:57" ht="15.75" x14ac:dyDescent="0.25">
      <c r="B104" s="73"/>
      <c r="C104" s="198"/>
      <c r="D104" s="46" t="s">
        <v>68</v>
      </c>
      <c r="E104" s="47" t="s">
        <v>15</v>
      </c>
      <c r="F104" s="47" t="s">
        <v>77</v>
      </c>
      <c r="G104" s="17">
        <v>15</v>
      </c>
      <c r="H104" s="16">
        <v>0</v>
      </c>
      <c r="I104" s="17">
        <v>0</v>
      </c>
      <c r="J104" s="17">
        <v>45</v>
      </c>
      <c r="K104" s="17">
        <v>0</v>
      </c>
      <c r="L104" s="17">
        <v>0</v>
      </c>
      <c r="M104" s="17">
        <v>0</v>
      </c>
      <c r="N104" s="17">
        <v>0</v>
      </c>
      <c r="O104" s="17">
        <v>2775.8757999999998</v>
      </c>
      <c r="P104" s="17">
        <v>0</v>
      </c>
      <c r="Q104" s="17">
        <v>0</v>
      </c>
      <c r="R104" s="17">
        <v>36</v>
      </c>
      <c r="S104" s="17">
        <v>33.466500000000003</v>
      </c>
      <c r="T104" s="17">
        <v>3.5065</v>
      </c>
      <c r="U104" s="17">
        <v>0</v>
      </c>
      <c r="V104" s="17">
        <v>0</v>
      </c>
      <c r="W104" s="160">
        <v>12.480500000000001</v>
      </c>
      <c r="X104" s="17">
        <v>0</v>
      </c>
      <c r="Y104" s="17">
        <v>0</v>
      </c>
      <c r="Z104" s="17">
        <v>0</v>
      </c>
      <c r="AA104" s="69">
        <f t="shared" si="57"/>
        <v>2908.8487999999998</v>
      </c>
      <c r="AB104" s="201"/>
      <c r="AF104" s="198"/>
      <c r="AG104" s="46" t="s">
        <v>68</v>
      </c>
      <c r="AH104" s="47" t="s">
        <v>15</v>
      </c>
      <c r="AI104" s="47" t="s">
        <v>77</v>
      </c>
      <c r="AJ104" s="179">
        <f t="shared" si="58"/>
        <v>5.1566791646234763E-3</v>
      </c>
      <c r="AK104" s="179">
        <f t="shared" si="59"/>
        <v>0</v>
      </c>
      <c r="AL104" s="179">
        <f t="shared" si="60"/>
        <v>0</v>
      </c>
      <c r="AM104" s="179">
        <f t="shared" si="61"/>
        <v>1.5470037493870428E-2</v>
      </c>
      <c r="AN104" s="179">
        <f t="shared" si="62"/>
        <v>0</v>
      </c>
      <c r="AO104" s="179">
        <f t="shared" si="63"/>
        <v>0</v>
      </c>
      <c r="AP104" s="179">
        <f t="shared" si="64"/>
        <v>0</v>
      </c>
      <c r="AQ104" s="179">
        <f t="shared" si="65"/>
        <v>0</v>
      </c>
      <c r="AR104" s="179">
        <f t="shared" si="66"/>
        <v>0.95428672676283488</v>
      </c>
      <c r="AS104" s="179">
        <f t="shared" si="67"/>
        <v>0</v>
      </c>
      <c r="AT104" s="179">
        <f t="shared" si="68"/>
        <v>0</v>
      </c>
      <c r="AU104" s="179">
        <f t="shared" si="69"/>
        <v>1.2376029995096342E-2</v>
      </c>
      <c r="AV104" s="179">
        <f t="shared" si="70"/>
        <v>1.1505066884191438E-2</v>
      </c>
      <c r="AW104" s="179">
        <f t="shared" si="71"/>
        <v>1.2054596993834813E-3</v>
      </c>
      <c r="AX104" s="179">
        <f t="shared" si="72"/>
        <v>0</v>
      </c>
      <c r="AY104" s="179">
        <f t="shared" si="73"/>
        <v>0</v>
      </c>
      <c r="AZ104" s="179">
        <f t="shared" si="74"/>
        <v>4.2905289542722203E-3</v>
      </c>
      <c r="BA104" s="179">
        <f t="shared" si="75"/>
        <v>0</v>
      </c>
      <c r="BB104" s="179">
        <f t="shared" si="76"/>
        <v>0</v>
      </c>
      <c r="BC104" s="179">
        <f t="shared" si="77"/>
        <v>0</v>
      </c>
      <c r="BD104" s="181">
        <f t="shared" si="78"/>
        <v>1</v>
      </c>
      <c r="BE104" s="225"/>
    </row>
    <row r="105" spans="2:57" ht="15.75" x14ac:dyDescent="0.25">
      <c r="B105" s="73"/>
      <c r="C105" s="198"/>
      <c r="D105" s="46" t="s">
        <v>68</v>
      </c>
      <c r="E105" s="47" t="s">
        <v>15</v>
      </c>
      <c r="F105" s="47" t="s">
        <v>78</v>
      </c>
      <c r="G105" s="17">
        <v>0</v>
      </c>
      <c r="H105" s="16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2727.1315</v>
      </c>
      <c r="P105" s="17">
        <v>0</v>
      </c>
      <c r="Q105" s="17">
        <v>0</v>
      </c>
      <c r="R105" s="17">
        <v>67</v>
      </c>
      <c r="S105" s="17">
        <v>116.72020000000001</v>
      </c>
      <c r="T105" s="17">
        <v>0</v>
      </c>
      <c r="U105" s="17">
        <v>0</v>
      </c>
      <c r="V105" s="17">
        <v>0</v>
      </c>
      <c r="W105" s="160">
        <v>4.7142999999999997</v>
      </c>
      <c r="X105" s="17">
        <v>0</v>
      </c>
      <c r="Y105" s="17">
        <v>0</v>
      </c>
      <c r="Z105" s="17">
        <v>0</v>
      </c>
      <c r="AA105" s="69">
        <f t="shared" si="57"/>
        <v>2910.8517000000002</v>
      </c>
      <c r="AB105" s="201"/>
      <c r="AF105" s="198"/>
      <c r="AG105" s="46" t="s">
        <v>68</v>
      </c>
      <c r="AH105" s="47" t="s">
        <v>15</v>
      </c>
      <c r="AI105" s="47" t="s">
        <v>78</v>
      </c>
      <c r="AJ105" s="179">
        <f t="shared" si="58"/>
        <v>0</v>
      </c>
      <c r="AK105" s="179">
        <f t="shared" si="59"/>
        <v>0</v>
      </c>
      <c r="AL105" s="179">
        <f t="shared" si="60"/>
        <v>0</v>
      </c>
      <c r="AM105" s="179">
        <f t="shared" si="61"/>
        <v>0</v>
      </c>
      <c r="AN105" s="179">
        <f t="shared" si="62"/>
        <v>0</v>
      </c>
      <c r="AO105" s="179">
        <f t="shared" si="63"/>
        <v>0</v>
      </c>
      <c r="AP105" s="179">
        <f t="shared" si="64"/>
        <v>0</v>
      </c>
      <c r="AQ105" s="179">
        <f t="shared" si="65"/>
        <v>0</v>
      </c>
      <c r="AR105" s="179">
        <f t="shared" si="66"/>
        <v>0.9368843833576268</v>
      </c>
      <c r="AS105" s="179">
        <f t="shared" si="67"/>
        <v>0</v>
      </c>
      <c r="AT105" s="179">
        <f t="shared" si="68"/>
        <v>0</v>
      </c>
      <c r="AU105" s="179">
        <f t="shared" si="69"/>
        <v>2.3017318264616504E-2</v>
      </c>
      <c r="AV105" s="179">
        <f t="shared" si="70"/>
        <v>4.0098298377756587E-2</v>
      </c>
      <c r="AW105" s="179">
        <f t="shared" si="71"/>
        <v>0</v>
      </c>
      <c r="AX105" s="179">
        <f t="shared" si="72"/>
        <v>0</v>
      </c>
      <c r="AY105" s="179">
        <f t="shared" si="73"/>
        <v>0</v>
      </c>
      <c r="AZ105" s="179">
        <f t="shared" si="74"/>
        <v>1.6195603506698741E-3</v>
      </c>
      <c r="BA105" s="179">
        <f t="shared" si="75"/>
        <v>0</v>
      </c>
      <c r="BB105" s="179">
        <f t="shared" si="76"/>
        <v>0</v>
      </c>
      <c r="BC105" s="179">
        <f t="shared" si="77"/>
        <v>0</v>
      </c>
      <c r="BD105" s="181">
        <f t="shared" si="78"/>
        <v>0.99999999999999978</v>
      </c>
      <c r="BE105" s="225"/>
    </row>
    <row r="106" spans="2:57" ht="31.5" x14ac:dyDescent="0.25">
      <c r="B106" s="73"/>
      <c r="C106" s="198"/>
      <c r="D106" s="46" t="s">
        <v>68</v>
      </c>
      <c r="E106" s="47" t="s">
        <v>15</v>
      </c>
      <c r="F106" s="47" t="s">
        <v>87</v>
      </c>
      <c r="G106" s="17">
        <v>0</v>
      </c>
      <c r="H106" s="16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10</v>
      </c>
      <c r="O106" s="17">
        <f>5059.093+490.3571</f>
        <v>5549.4501</v>
      </c>
      <c r="P106" s="17">
        <v>60</v>
      </c>
      <c r="Q106" s="17">
        <v>0</v>
      </c>
      <c r="R106" s="17">
        <v>60</v>
      </c>
      <c r="S106" s="17">
        <f>296.8941+60.5953</f>
        <v>357.48939999999999</v>
      </c>
      <c r="T106" s="17">
        <v>55.406999999999996</v>
      </c>
      <c r="U106" s="17">
        <v>0</v>
      </c>
      <c r="V106" s="17">
        <v>0</v>
      </c>
      <c r="W106" s="160">
        <f>8.7857+0.9091</f>
        <v>9.6948000000000008</v>
      </c>
      <c r="X106" s="17">
        <v>0</v>
      </c>
      <c r="Y106" s="17">
        <v>0</v>
      </c>
      <c r="Z106" s="17">
        <v>0</v>
      </c>
      <c r="AA106" s="69">
        <f t="shared" si="57"/>
        <v>6092.3465000000006</v>
      </c>
      <c r="AB106" s="201"/>
      <c r="AF106" s="198"/>
      <c r="AG106" s="46" t="s">
        <v>68</v>
      </c>
      <c r="AH106" s="47" t="s">
        <v>15</v>
      </c>
      <c r="AI106" s="47" t="s">
        <v>87</v>
      </c>
      <c r="AJ106" s="179">
        <f t="shared" si="58"/>
        <v>0</v>
      </c>
      <c r="AK106" s="179">
        <f t="shared" si="59"/>
        <v>0</v>
      </c>
      <c r="AL106" s="179">
        <f t="shared" si="60"/>
        <v>0</v>
      </c>
      <c r="AM106" s="179">
        <f t="shared" si="61"/>
        <v>0</v>
      </c>
      <c r="AN106" s="179">
        <f t="shared" si="62"/>
        <v>0</v>
      </c>
      <c r="AO106" s="179">
        <f t="shared" si="63"/>
        <v>0</v>
      </c>
      <c r="AP106" s="179">
        <f t="shared" si="64"/>
        <v>0</v>
      </c>
      <c r="AQ106" s="179">
        <f t="shared" si="65"/>
        <v>1.6414036857555622E-3</v>
      </c>
      <c r="AR106" s="179">
        <f t="shared" si="66"/>
        <v>0.91088878480565727</v>
      </c>
      <c r="AS106" s="179">
        <f t="shared" si="67"/>
        <v>9.8484221145333731E-3</v>
      </c>
      <c r="AT106" s="179">
        <f t="shared" si="68"/>
        <v>0</v>
      </c>
      <c r="AU106" s="179">
        <f t="shared" si="69"/>
        <v>9.8484221145333731E-3</v>
      </c>
      <c r="AV106" s="179">
        <f t="shared" si="70"/>
        <v>5.8678441877854447E-2</v>
      </c>
      <c r="AW106" s="179">
        <f t="shared" si="71"/>
        <v>9.0945254016658421E-3</v>
      </c>
      <c r="AX106" s="179">
        <f t="shared" si="72"/>
        <v>0</v>
      </c>
      <c r="AY106" s="179">
        <f t="shared" si="73"/>
        <v>0</v>
      </c>
      <c r="AZ106" s="179">
        <f t="shared" si="74"/>
        <v>1.5913080452663025E-3</v>
      </c>
      <c r="BA106" s="179">
        <f t="shared" si="75"/>
        <v>0</v>
      </c>
      <c r="BB106" s="179">
        <f t="shared" si="76"/>
        <v>0</v>
      </c>
      <c r="BC106" s="179">
        <f t="shared" si="77"/>
        <v>0</v>
      </c>
      <c r="BD106" s="181">
        <f t="shared" si="78"/>
        <v>1</v>
      </c>
      <c r="BE106" s="225"/>
    </row>
    <row r="107" spans="2:57" ht="15.75" x14ac:dyDescent="0.25">
      <c r="B107" s="73"/>
      <c r="C107" s="198"/>
      <c r="D107" s="46" t="s">
        <v>68</v>
      </c>
      <c r="E107" s="47" t="s">
        <v>15</v>
      </c>
      <c r="F107" s="47" t="s">
        <v>79</v>
      </c>
      <c r="G107" s="17">
        <v>15</v>
      </c>
      <c r="H107" s="16">
        <v>0</v>
      </c>
      <c r="I107" s="17">
        <v>0</v>
      </c>
      <c r="J107" s="17">
        <v>60</v>
      </c>
      <c r="K107" s="17">
        <v>0</v>
      </c>
      <c r="L107" s="17">
        <v>0</v>
      </c>
      <c r="M107" s="17">
        <v>0</v>
      </c>
      <c r="N107" s="17">
        <v>0</v>
      </c>
      <c r="O107" s="17">
        <v>2660.7458999999999</v>
      </c>
      <c r="P107" s="17">
        <v>0</v>
      </c>
      <c r="Q107" s="17">
        <v>0</v>
      </c>
      <c r="R107" s="17">
        <v>18</v>
      </c>
      <c r="S107" s="17">
        <v>136.2868</v>
      </c>
      <c r="T107" s="17">
        <v>3.391</v>
      </c>
      <c r="U107" s="17">
        <v>0</v>
      </c>
      <c r="V107" s="17">
        <v>0</v>
      </c>
      <c r="W107" s="160">
        <v>0</v>
      </c>
      <c r="X107" s="17">
        <v>0</v>
      </c>
      <c r="Y107" s="17">
        <v>0</v>
      </c>
      <c r="Z107" s="17">
        <v>0</v>
      </c>
      <c r="AA107" s="69">
        <f t="shared" si="57"/>
        <v>2893.4236999999998</v>
      </c>
      <c r="AB107" s="201"/>
      <c r="AF107" s="198"/>
      <c r="AG107" s="46" t="s">
        <v>68</v>
      </c>
      <c r="AH107" s="47" t="s">
        <v>15</v>
      </c>
      <c r="AI107" s="47" t="s">
        <v>79</v>
      </c>
      <c r="AJ107" s="179">
        <f t="shared" si="58"/>
        <v>5.184169881514415E-3</v>
      </c>
      <c r="AK107" s="179">
        <f t="shared" si="59"/>
        <v>0</v>
      </c>
      <c r="AL107" s="179">
        <f t="shared" si="60"/>
        <v>0</v>
      </c>
      <c r="AM107" s="179">
        <f t="shared" si="61"/>
        <v>2.073667952605766E-2</v>
      </c>
      <c r="AN107" s="179">
        <f t="shared" si="62"/>
        <v>0</v>
      </c>
      <c r="AO107" s="179">
        <f t="shared" si="63"/>
        <v>0</v>
      </c>
      <c r="AP107" s="179">
        <f t="shared" si="64"/>
        <v>0</v>
      </c>
      <c r="AQ107" s="179">
        <f t="shared" si="65"/>
        <v>0</v>
      </c>
      <c r="AR107" s="179">
        <f t="shared" si="66"/>
        <v>0.91958391714286436</v>
      </c>
      <c r="AS107" s="179">
        <f t="shared" si="67"/>
        <v>0</v>
      </c>
      <c r="AT107" s="179">
        <f t="shared" si="68"/>
        <v>0</v>
      </c>
      <c r="AU107" s="179">
        <f t="shared" si="69"/>
        <v>6.2210038578172982E-3</v>
      </c>
      <c r="AV107" s="179">
        <f t="shared" si="70"/>
        <v>4.7102261587198588E-2</v>
      </c>
      <c r="AW107" s="179">
        <f t="shared" si="71"/>
        <v>1.1719680045476921E-3</v>
      </c>
      <c r="AX107" s="179">
        <f t="shared" si="72"/>
        <v>0</v>
      </c>
      <c r="AY107" s="179">
        <f t="shared" si="73"/>
        <v>0</v>
      </c>
      <c r="AZ107" s="179">
        <f t="shared" si="74"/>
        <v>0</v>
      </c>
      <c r="BA107" s="179">
        <f t="shared" si="75"/>
        <v>0</v>
      </c>
      <c r="BB107" s="179">
        <f t="shared" si="76"/>
        <v>0</v>
      </c>
      <c r="BC107" s="179">
        <f t="shared" si="77"/>
        <v>0</v>
      </c>
      <c r="BD107" s="181">
        <f t="shared" si="78"/>
        <v>1</v>
      </c>
      <c r="BE107" s="225"/>
    </row>
    <row r="108" spans="2:57" ht="15.75" x14ac:dyDescent="0.25">
      <c r="B108" s="73"/>
      <c r="C108" s="198"/>
      <c r="D108" s="46" t="s">
        <v>68</v>
      </c>
      <c r="E108" s="47" t="s">
        <v>15</v>
      </c>
      <c r="F108" s="47" t="s">
        <v>80</v>
      </c>
      <c r="G108" s="17">
        <v>0</v>
      </c>
      <c r="H108" s="16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10</v>
      </c>
      <c r="O108" s="17">
        <v>3504.0353</v>
      </c>
      <c r="P108" s="17">
        <v>0</v>
      </c>
      <c r="Q108" s="17">
        <v>0</v>
      </c>
      <c r="R108" s="17">
        <v>12</v>
      </c>
      <c r="S108" s="17">
        <v>252.38960000000003</v>
      </c>
      <c r="T108" s="17">
        <v>7.2885000000000009</v>
      </c>
      <c r="U108" s="17">
        <v>0</v>
      </c>
      <c r="V108" s="17">
        <v>0</v>
      </c>
      <c r="W108" s="160">
        <v>10.5</v>
      </c>
      <c r="X108" s="17">
        <v>0</v>
      </c>
      <c r="Y108" s="17">
        <v>0</v>
      </c>
      <c r="Z108" s="17">
        <v>0</v>
      </c>
      <c r="AA108" s="69">
        <f t="shared" si="57"/>
        <v>3785.7134000000001</v>
      </c>
      <c r="AB108" s="201"/>
      <c r="AF108" s="198"/>
      <c r="AG108" s="46" t="s">
        <v>68</v>
      </c>
      <c r="AH108" s="47" t="s">
        <v>15</v>
      </c>
      <c r="AI108" s="47" t="s">
        <v>80</v>
      </c>
      <c r="AJ108" s="179">
        <f t="shared" si="58"/>
        <v>0</v>
      </c>
      <c r="AK108" s="179">
        <f t="shared" si="59"/>
        <v>0</v>
      </c>
      <c r="AL108" s="179">
        <f t="shared" si="60"/>
        <v>0</v>
      </c>
      <c r="AM108" s="179">
        <f t="shared" si="61"/>
        <v>0</v>
      </c>
      <c r="AN108" s="179">
        <f t="shared" si="62"/>
        <v>0</v>
      </c>
      <c r="AO108" s="179">
        <f t="shared" si="63"/>
        <v>0</v>
      </c>
      <c r="AP108" s="179">
        <f t="shared" si="64"/>
        <v>0</v>
      </c>
      <c r="AQ108" s="179">
        <f t="shared" si="65"/>
        <v>2.6415100519759367E-3</v>
      </c>
      <c r="AR108" s="179">
        <f t="shared" si="66"/>
        <v>0.92559444674285163</v>
      </c>
      <c r="AS108" s="179">
        <f t="shared" si="67"/>
        <v>0</v>
      </c>
      <c r="AT108" s="179">
        <f t="shared" si="68"/>
        <v>0</v>
      </c>
      <c r="AU108" s="179">
        <f t="shared" si="69"/>
        <v>3.169812062371124E-3</v>
      </c>
      <c r="AV108" s="179">
        <f t="shared" si="70"/>
        <v>6.6668966541418587E-2</v>
      </c>
      <c r="AW108" s="179">
        <f t="shared" si="71"/>
        <v>1.9252646013826616E-3</v>
      </c>
      <c r="AX108" s="179">
        <f t="shared" si="72"/>
        <v>0</v>
      </c>
      <c r="AY108" s="179">
        <f t="shared" si="73"/>
        <v>0</v>
      </c>
      <c r="AZ108" s="179">
        <f t="shared" si="74"/>
        <v>2.7735855545747336E-3</v>
      </c>
      <c r="BA108" s="179">
        <f t="shared" si="75"/>
        <v>0</v>
      </c>
      <c r="BB108" s="179">
        <f t="shared" si="76"/>
        <v>0</v>
      </c>
      <c r="BC108" s="179">
        <f t="shared" si="77"/>
        <v>0</v>
      </c>
      <c r="BD108" s="181">
        <f t="shared" si="78"/>
        <v>0.99999999999999978</v>
      </c>
      <c r="BE108" s="225"/>
    </row>
    <row r="109" spans="2:57" ht="15.75" x14ac:dyDescent="0.25">
      <c r="B109" s="73"/>
      <c r="C109" s="198"/>
      <c r="D109" s="46" t="s">
        <v>68</v>
      </c>
      <c r="E109" s="47" t="s">
        <v>15</v>
      </c>
      <c r="F109" s="47" t="s">
        <v>81</v>
      </c>
      <c r="G109" s="17">
        <v>0</v>
      </c>
      <c r="H109" s="16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1846.1914999999999</v>
      </c>
      <c r="P109" s="17">
        <v>0</v>
      </c>
      <c r="Q109" s="17">
        <v>0</v>
      </c>
      <c r="R109" s="17">
        <v>0</v>
      </c>
      <c r="S109" s="17">
        <v>630</v>
      </c>
      <c r="T109" s="17">
        <v>4.4443999999999999</v>
      </c>
      <c r="U109" s="17">
        <v>0</v>
      </c>
      <c r="V109" s="17">
        <v>0</v>
      </c>
      <c r="W109" s="160">
        <v>0</v>
      </c>
      <c r="X109" s="17">
        <v>0</v>
      </c>
      <c r="Y109" s="17">
        <v>0</v>
      </c>
      <c r="Z109" s="17">
        <v>0</v>
      </c>
      <c r="AA109" s="69">
        <f t="shared" si="57"/>
        <v>2480.6358999999998</v>
      </c>
      <c r="AB109" s="201"/>
      <c r="AF109" s="198"/>
      <c r="AG109" s="46" t="s">
        <v>68</v>
      </c>
      <c r="AH109" s="47" t="s">
        <v>15</v>
      </c>
      <c r="AI109" s="47" t="s">
        <v>81</v>
      </c>
      <c r="AJ109" s="179">
        <f t="shared" si="58"/>
        <v>0</v>
      </c>
      <c r="AK109" s="179">
        <f t="shared" si="59"/>
        <v>0</v>
      </c>
      <c r="AL109" s="179">
        <f t="shared" si="60"/>
        <v>0</v>
      </c>
      <c r="AM109" s="179">
        <f t="shared" si="61"/>
        <v>0</v>
      </c>
      <c r="AN109" s="179">
        <f t="shared" si="62"/>
        <v>0</v>
      </c>
      <c r="AO109" s="179">
        <f t="shared" si="63"/>
        <v>0</v>
      </c>
      <c r="AP109" s="179">
        <f t="shared" si="64"/>
        <v>0</v>
      </c>
      <c r="AQ109" s="179">
        <f t="shared" si="65"/>
        <v>0</v>
      </c>
      <c r="AR109" s="179">
        <f t="shared" si="66"/>
        <v>0.7442412245989023</v>
      </c>
      <c r="AS109" s="179">
        <f t="shared" si="67"/>
        <v>0</v>
      </c>
      <c r="AT109" s="179">
        <f t="shared" si="68"/>
        <v>0</v>
      </c>
      <c r="AU109" s="179">
        <f t="shared" si="69"/>
        <v>0</v>
      </c>
      <c r="AV109" s="179">
        <f t="shared" si="70"/>
        <v>0.25396713802295617</v>
      </c>
      <c r="AW109" s="179">
        <f t="shared" si="71"/>
        <v>1.7916373781416291E-3</v>
      </c>
      <c r="AX109" s="179">
        <f t="shared" si="72"/>
        <v>0</v>
      </c>
      <c r="AY109" s="179">
        <f t="shared" si="73"/>
        <v>0</v>
      </c>
      <c r="AZ109" s="179">
        <f t="shared" si="74"/>
        <v>0</v>
      </c>
      <c r="BA109" s="179">
        <f t="shared" si="75"/>
        <v>0</v>
      </c>
      <c r="BB109" s="179">
        <f t="shared" si="76"/>
        <v>0</v>
      </c>
      <c r="BC109" s="179">
        <f t="shared" si="77"/>
        <v>0</v>
      </c>
      <c r="BD109" s="181">
        <f t="shared" si="78"/>
        <v>1.0000000000000002</v>
      </c>
      <c r="BE109" s="225"/>
    </row>
    <row r="110" spans="2:57" ht="15.75" x14ac:dyDescent="0.25">
      <c r="B110" s="73"/>
      <c r="C110" s="198"/>
      <c r="D110" s="46" t="s">
        <v>68</v>
      </c>
      <c r="E110" s="47" t="s">
        <v>15</v>
      </c>
      <c r="F110" s="47" t="s">
        <v>82</v>
      </c>
      <c r="G110" s="17">
        <v>0</v>
      </c>
      <c r="H110" s="16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3890.9511000000002</v>
      </c>
      <c r="P110" s="17">
        <v>0</v>
      </c>
      <c r="Q110" s="17">
        <v>0</v>
      </c>
      <c r="R110" s="17">
        <v>0</v>
      </c>
      <c r="S110" s="17">
        <v>216.33330000000001</v>
      </c>
      <c r="T110" s="17">
        <v>181.0909</v>
      </c>
      <c r="U110" s="17">
        <v>0</v>
      </c>
      <c r="V110" s="17">
        <v>0</v>
      </c>
      <c r="W110" s="160">
        <v>15.532499999999999</v>
      </c>
      <c r="X110" s="17">
        <v>0</v>
      </c>
      <c r="Y110" s="17">
        <v>0</v>
      </c>
      <c r="Z110" s="17">
        <v>0</v>
      </c>
      <c r="AA110" s="69">
        <f t="shared" si="57"/>
        <v>4288.3753000000006</v>
      </c>
      <c r="AB110" s="201"/>
      <c r="AF110" s="198"/>
      <c r="AG110" s="46" t="s">
        <v>68</v>
      </c>
      <c r="AH110" s="47" t="s">
        <v>15</v>
      </c>
      <c r="AI110" s="47" t="s">
        <v>82</v>
      </c>
      <c r="AJ110" s="179">
        <f t="shared" si="58"/>
        <v>0</v>
      </c>
      <c r="AK110" s="179">
        <f t="shared" si="59"/>
        <v>0</v>
      </c>
      <c r="AL110" s="179">
        <f t="shared" si="60"/>
        <v>0</v>
      </c>
      <c r="AM110" s="179">
        <f t="shared" si="61"/>
        <v>0</v>
      </c>
      <c r="AN110" s="179">
        <f t="shared" si="62"/>
        <v>0</v>
      </c>
      <c r="AO110" s="179">
        <f t="shared" si="63"/>
        <v>0</v>
      </c>
      <c r="AP110" s="179">
        <f t="shared" si="64"/>
        <v>0</v>
      </c>
      <c r="AQ110" s="179">
        <f t="shared" si="65"/>
        <v>0</v>
      </c>
      <c r="AR110" s="179">
        <f t="shared" si="66"/>
        <v>0.90732522874105714</v>
      </c>
      <c r="AS110" s="179">
        <f t="shared" si="67"/>
        <v>0</v>
      </c>
      <c r="AT110" s="179">
        <f t="shared" si="68"/>
        <v>0</v>
      </c>
      <c r="AU110" s="179">
        <f t="shared" si="69"/>
        <v>0</v>
      </c>
      <c r="AV110" s="179">
        <f t="shared" si="70"/>
        <v>5.0446447632510147E-2</v>
      </c>
      <c r="AW110" s="179">
        <f t="shared" si="71"/>
        <v>4.2228323626432598E-2</v>
      </c>
      <c r="AX110" s="179">
        <f t="shared" si="72"/>
        <v>0</v>
      </c>
      <c r="AY110" s="179">
        <f t="shared" si="73"/>
        <v>0</v>
      </c>
      <c r="AZ110" s="179">
        <f t="shared" si="74"/>
        <v>3.6220010874514637E-3</v>
      </c>
      <c r="BA110" s="179">
        <f t="shared" si="75"/>
        <v>0</v>
      </c>
      <c r="BB110" s="179">
        <f t="shared" si="76"/>
        <v>0</v>
      </c>
      <c r="BC110" s="179">
        <f t="shared" si="77"/>
        <v>0</v>
      </c>
      <c r="BD110" s="181">
        <f t="shared" si="78"/>
        <v>0.99999999999999978</v>
      </c>
      <c r="BE110" s="225"/>
    </row>
    <row r="111" spans="2:57" ht="15.75" x14ac:dyDescent="0.25">
      <c r="B111" s="73"/>
      <c r="C111" s="198"/>
      <c r="D111" s="46" t="s">
        <v>68</v>
      </c>
      <c r="E111" s="47" t="s">
        <v>15</v>
      </c>
      <c r="F111" s="47" t="s">
        <v>83</v>
      </c>
      <c r="G111" s="17">
        <v>0</v>
      </c>
      <c r="H111" s="16">
        <v>0</v>
      </c>
      <c r="I111" s="17">
        <v>0</v>
      </c>
      <c r="J111" s="17">
        <v>30</v>
      </c>
      <c r="K111" s="17">
        <v>0</v>
      </c>
      <c r="L111" s="17">
        <v>0</v>
      </c>
      <c r="M111" s="17">
        <v>0</v>
      </c>
      <c r="N111" s="17">
        <v>0</v>
      </c>
      <c r="O111" s="17">
        <v>2911.0601999999999</v>
      </c>
      <c r="P111" s="17">
        <v>0</v>
      </c>
      <c r="Q111" s="17">
        <v>0</v>
      </c>
      <c r="R111" s="17">
        <v>50</v>
      </c>
      <c r="S111" s="17">
        <v>105</v>
      </c>
      <c r="T111" s="17">
        <v>13.5</v>
      </c>
      <c r="U111" s="17">
        <v>0</v>
      </c>
      <c r="V111" s="17">
        <v>0</v>
      </c>
      <c r="W111" s="160">
        <v>14.882999999999999</v>
      </c>
      <c r="X111" s="17">
        <v>0</v>
      </c>
      <c r="Y111" s="17">
        <v>0</v>
      </c>
      <c r="Z111" s="17">
        <v>0</v>
      </c>
      <c r="AA111" s="69">
        <f t="shared" si="57"/>
        <v>3109.5601999999999</v>
      </c>
      <c r="AB111" s="201"/>
      <c r="AF111" s="198"/>
      <c r="AG111" s="46" t="s">
        <v>68</v>
      </c>
      <c r="AH111" s="47" t="s">
        <v>15</v>
      </c>
      <c r="AI111" s="47" t="s">
        <v>83</v>
      </c>
      <c r="AJ111" s="179">
        <f t="shared" si="58"/>
        <v>0</v>
      </c>
      <c r="AK111" s="179">
        <f t="shared" si="59"/>
        <v>0</v>
      </c>
      <c r="AL111" s="179">
        <f t="shared" si="60"/>
        <v>0</v>
      </c>
      <c r="AM111" s="179">
        <f t="shared" si="61"/>
        <v>9.6476665735559641E-3</v>
      </c>
      <c r="AN111" s="179">
        <f t="shared" si="62"/>
        <v>0</v>
      </c>
      <c r="AO111" s="179">
        <f t="shared" si="63"/>
        <v>0</v>
      </c>
      <c r="AP111" s="179">
        <f t="shared" si="64"/>
        <v>0</v>
      </c>
      <c r="AQ111" s="179">
        <f t="shared" si="65"/>
        <v>0</v>
      </c>
      <c r="AR111" s="179">
        <f t="shared" si="66"/>
        <v>0.93616460617163799</v>
      </c>
      <c r="AS111" s="179">
        <f t="shared" si="67"/>
        <v>0</v>
      </c>
      <c r="AT111" s="179">
        <f t="shared" si="68"/>
        <v>0</v>
      </c>
      <c r="AU111" s="179">
        <f t="shared" si="69"/>
        <v>1.6079444289259941E-2</v>
      </c>
      <c r="AV111" s="179">
        <f t="shared" si="70"/>
        <v>3.376683300744588E-2</v>
      </c>
      <c r="AW111" s="179">
        <f t="shared" si="71"/>
        <v>4.3414499581001841E-3</v>
      </c>
      <c r="AX111" s="179">
        <f t="shared" si="72"/>
        <v>0</v>
      </c>
      <c r="AY111" s="179">
        <f t="shared" si="73"/>
        <v>0</v>
      </c>
      <c r="AZ111" s="179">
        <f t="shared" si="74"/>
        <v>4.7862073871411141E-3</v>
      </c>
      <c r="BA111" s="179">
        <f t="shared" si="75"/>
        <v>0</v>
      </c>
      <c r="BB111" s="179">
        <f t="shared" si="76"/>
        <v>0</v>
      </c>
      <c r="BC111" s="179">
        <f t="shared" si="77"/>
        <v>0</v>
      </c>
      <c r="BD111" s="181">
        <f t="shared" si="78"/>
        <v>0.99999999999999989</v>
      </c>
      <c r="BE111" s="225"/>
    </row>
    <row r="112" spans="2:57" ht="15.75" x14ac:dyDescent="0.25">
      <c r="B112" s="73"/>
      <c r="C112" s="198"/>
      <c r="D112" s="46" t="s">
        <v>68</v>
      </c>
      <c r="E112" s="47" t="s">
        <v>15</v>
      </c>
      <c r="F112" s="47" t="s">
        <v>84</v>
      </c>
      <c r="G112" s="17">
        <v>0</v>
      </c>
      <c r="H112" s="16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2579.9931999999999</v>
      </c>
      <c r="P112" s="17">
        <v>0</v>
      </c>
      <c r="Q112" s="17">
        <v>0</v>
      </c>
      <c r="R112" s="17">
        <v>0</v>
      </c>
      <c r="S112" s="17">
        <v>10.818199999999999</v>
      </c>
      <c r="T112" s="17">
        <v>0</v>
      </c>
      <c r="U112" s="17">
        <v>0</v>
      </c>
      <c r="V112" s="17">
        <v>0</v>
      </c>
      <c r="W112" s="160">
        <v>0</v>
      </c>
      <c r="X112" s="17">
        <v>0</v>
      </c>
      <c r="Y112" s="17">
        <v>0</v>
      </c>
      <c r="Z112" s="17">
        <v>0</v>
      </c>
      <c r="AA112" s="69">
        <f t="shared" si="57"/>
        <v>2590.8114</v>
      </c>
      <c r="AB112" s="201"/>
      <c r="AF112" s="198"/>
      <c r="AG112" s="46" t="s">
        <v>68</v>
      </c>
      <c r="AH112" s="47" t="s">
        <v>15</v>
      </c>
      <c r="AI112" s="47" t="s">
        <v>84</v>
      </c>
      <c r="AJ112" s="179">
        <f t="shared" si="58"/>
        <v>0</v>
      </c>
      <c r="AK112" s="179">
        <f t="shared" si="59"/>
        <v>0</v>
      </c>
      <c r="AL112" s="179">
        <f t="shared" si="60"/>
        <v>0</v>
      </c>
      <c r="AM112" s="179">
        <f t="shared" si="61"/>
        <v>0</v>
      </c>
      <c r="AN112" s="179">
        <f t="shared" si="62"/>
        <v>0</v>
      </c>
      <c r="AO112" s="179">
        <f t="shared" si="63"/>
        <v>0</v>
      </c>
      <c r="AP112" s="179">
        <f t="shared" si="64"/>
        <v>0</v>
      </c>
      <c r="AQ112" s="179">
        <f t="shared" si="65"/>
        <v>0</v>
      </c>
      <c r="AR112" s="179">
        <f t="shared" si="66"/>
        <v>0.9958243969437528</v>
      </c>
      <c r="AS112" s="179">
        <f t="shared" si="67"/>
        <v>0</v>
      </c>
      <c r="AT112" s="179">
        <f t="shared" si="68"/>
        <v>0</v>
      </c>
      <c r="AU112" s="179">
        <f t="shared" si="69"/>
        <v>0</v>
      </c>
      <c r="AV112" s="179">
        <f t="shared" si="70"/>
        <v>4.1756030562471657E-3</v>
      </c>
      <c r="AW112" s="179">
        <f t="shared" si="71"/>
        <v>0</v>
      </c>
      <c r="AX112" s="179">
        <f t="shared" si="72"/>
        <v>0</v>
      </c>
      <c r="AY112" s="179">
        <f t="shared" si="73"/>
        <v>0</v>
      </c>
      <c r="AZ112" s="179">
        <f t="shared" si="74"/>
        <v>0</v>
      </c>
      <c r="BA112" s="179">
        <f t="shared" si="75"/>
        <v>0</v>
      </c>
      <c r="BB112" s="179">
        <f t="shared" si="76"/>
        <v>0</v>
      </c>
      <c r="BC112" s="179">
        <f t="shared" si="77"/>
        <v>0</v>
      </c>
      <c r="BD112" s="181">
        <f t="shared" si="78"/>
        <v>1</v>
      </c>
      <c r="BE112" s="225"/>
    </row>
    <row r="113" spans="2:57" ht="15.75" x14ac:dyDescent="0.25">
      <c r="B113" s="73"/>
      <c r="C113" s="198"/>
      <c r="D113" s="46" t="s">
        <v>68</v>
      </c>
      <c r="E113" s="47" t="s">
        <v>15</v>
      </c>
      <c r="F113" s="47" t="s">
        <v>85</v>
      </c>
      <c r="G113" s="17">
        <v>0</v>
      </c>
      <c r="H113" s="16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3691.1005</v>
      </c>
      <c r="P113" s="17">
        <v>0</v>
      </c>
      <c r="Q113" s="17">
        <v>0</v>
      </c>
      <c r="R113" s="17">
        <v>60</v>
      </c>
      <c r="S113" s="17">
        <v>121.4545</v>
      </c>
      <c r="T113" s="17">
        <v>72.321899999999999</v>
      </c>
      <c r="U113" s="17">
        <v>0</v>
      </c>
      <c r="V113" s="17">
        <v>0</v>
      </c>
      <c r="W113" s="160">
        <v>2.7273000000000001</v>
      </c>
      <c r="X113" s="17">
        <v>0</v>
      </c>
      <c r="Y113" s="17">
        <v>0</v>
      </c>
      <c r="Z113" s="17">
        <v>0</v>
      </c>
      <c r="AA113" s="69">
        <f t="shared" si="57"/>
        <v>3944.8768999999998</v>
      </c>
      <c r="AB113" s="201"/>
      <c r="AF113" s="198"/>
      <c r="AG113" s="46" t="s">
        <v>68</v>
      </c>
      <c r="AH113" s="47" t="s">
        <v>15</v>
      </c>
      <c r="AI113" s="47" t="s">
        <v>85</v>
      </c>
      <c r="AJ113" s="179">
        <f t="shared" si="58"/>
        <v>0</v>
      </c>
      <c r="AK113" s="179">
        <f t="shared" si="59"/>
        <v>0</v>
      </c>
      <c r="AL113" s="179">
        <f t="shared" si="60"/>
        <v>0</v>
      </c>
      <c r="AM113" s="179">
        <f t="shared" si="61"/>
        <v>0</v>
      </c>
      <c r="AN113" s="179">
        <f t="shared" si="62"/>
        <v>0</v>
      </c>
      <c r="AO113" s="179">
        <f t="shared" si="63"/>
        <v>0</v>
      </c>
      <c r="AP113" s="179">
        <f t="shared" si="64"/>
        <v>0</v>
      </c>
      <c r="AQ113" s="179">
        <f t="shared" si="65"/>
        <v>0</v>
      </c>
      <c r="AR113" s="179">
        <f t="shared" si="66"/>
        <v>0.93566937411912654</v>
      </c>
      <c r="AS113" s="179">
        <f t="shared" si="67"/>
        <v>0</v>
      </c>
      <c r="AT113" s="179">
        <f t="shared" si="68"/>
        <v>0</v>
      </c>
      <c r="AU113" s="179">
        <f t="shared" si="69"/>
        <v>1.520960007649415E-2</v>
      </c>
      <c r="AV113" s="179">
        <f t="shared" si="70"/>
        <v>3.0787906208175977E-2</v>
      </c>
      <c r="AW113" s="179">
        <f t="shared" si="71"/>
        <v>1.833311959620337E-2</v>
      </c>
      <c r="AX113" s="179">
        <f t="shared" si="72"/>
        <v>0</v>
      </c>
      <c r="AY113" s="179">
        <f t="shared" si="73"/>
        <v>0</v>
      </c>
      <c r="AZ113" s="179">
        <f t="shared" si="74"/>
        <v>6.9135237147704162E-4</v>
      </c>
      <c r="BA113" s="179">
        <f t="shared" si="75"/>
        <v>0</v>
      </c>
      <c r="BB113" s="179">
        <f t="shared" si="76"/>
        <v>0</v>
      </c>
      <c r="BC113" s="179">
        <f t="shared" si="77"/>
        <v>0</v>
      </c>
      <c r="BD113" s="181">
        <f t="shared" si="78"/>
        <v>1</v>
      </c>
      <c r="BE113" s="225"/>
    </row>
    <row r="114" spans="2:57" ht="15.75" x14ac:dyDescent="0.25">
      <c r="B114" s="73"/>
      <c r="C114" s="198"/>
      <c r="D114" s="46" t="s">
        <v>68</v>
      </c>
      <c r="E114" s="47" t="s">
        <v>15</v>
      </c>
      <c r="F114" s="56" t="s">
        <v>86</v>
      </c>
      <c r="G114" s="17">
        <v>0</v>
      </c>
      <c r="H114" s="16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3103.0814</v>
      </c>
      <c r="P114" s="17">
        <v>0</v>
      </c>
      <c r="Q114" s="17">
        <v>0</v>
      </c>
      <c r="R114" s="17">
        <v>0</v>
      </c>
      <c r="S114" s="17">
        <v>165.25810000000001</v>
      </c>
      <c r="T114" s="17">
        <v>0</v>
      </c>
      <c r="U114" s="17">
        <v>0</v>
      </c>
      <c r="V114" s="17">
        <v>0</v>
      </c>
      <c r="W114" s="160">
        <v>10.1753</v>
      </c>
      <c r="X114" s="17">
        <v>0</v>
      </c>
      <c r="Y114" s="17">
        <v>0</v>
      </c>
      <c r="Z114" s="17">
        <v>0</v>
      </c>
      <c r="AA114" s="69">
        <f t="shared" si="57"/>
        <v>3268.3395</v>
      </c>
      <c r="AB114" s="201"/>
      <c r="AF114" s="198"/>
      <c r="AG114" s="46" t="s">
        <v>68</v>
      </c>
      <c r="AH114" s="47" t="s">
        <v>15</v>
      </c>
      <c r="AI114" s="56" t="s">
        <v>86</v>
      </c>
      <c r="AJ114" s="179">
        <f t="shared" si="58"/>
        <v>0</v>
      </c>
      <c r="AK114" s="179">
        <f t="shared" si="59"/>
        <v>0</v>
      </c>
      <c r="AL114" s="179">
        <f t="shared" si="60"/>
        <v>0</v>
      </c>
      <c r="AM114" s="179">
        <f t="shared" si="61"/>
        <v>0</v>
      </c>
      <c r="AN114" s="179">
        <f t="shared" si="62"/>
        <v>0</v>
      </c>
      <c r="AO114" s="179">
        <f t="shared" si="63"/>
        <v>0</v>
      </c>
      <c r="AP114" s="179">
        <f t="shared" si="64"/>
        <v>0</v>
      </c>
      <c r="AQ114" s="179">
        <f t="shared" si="65"/>
        <v>0</v>
      </c>
      <c r="AR114" s="179">
        <f t="shared" si="66"/>
        <v>0.9494366787783215</v>
      </c>
      <c r="AS114" s="179">
        <f t="shared" si="67"/>
        <v>0</v>
      </c>
      <c r="AT114" s="179">
        <f t="shared" si="68"/>
        <v>0</v>
      </c>
      <c r="AU114" s="179">
        <f t="shared" si="69"/>
        <v>0</v>
      </c>
      <c r="AV114" s="179">
        <f t="shared" si="70"/>
        <v>5.0563321221678476E-2</v>
      </c>
      <c r="AW114" s="179">
        <f t="shared" si="71"/>
        <v>0</v>
      </c>
      <c r="AX114" s="179">
        <f t="shared" si="72"/>
        <v>0</v>
      </c>
      <c r="AY114" s="179">
        <f t="shared" si="73"/>
        <v>0</v>
      </c>
      <c r="AZ114" s="179">
        <f t="shared" si="74"/>
        <v>3.1132934629343125E-3</v>
      </c>
      <c r="BA114" s="179">
        <f t="shared" si="75"/>
        <v>0</v>
      </c>
      <c r="BB114" s="179">
        <f t="shared" si="76"/>
        <v>0</v>
      </c>
      <c r="BC114" s="179">
        <f t="shared" si="77"/>
        <v>0</v>
      </c>
      <c r="BD114" s="181">
        <f t="shared" si="78"/>
        <v>1</v>
      </c>
      <c r="BE114" s="225"/>
    </row>
    <row r="115" spans="2:57" ht="15.75" x14ac:dyDescent="0.25">
      <c r="B115" s="73"/>
      <c r="C115" s="198"/>
      <c r="D115" s="46" t="s">
        <v>68</v>
      </c>
      <c r="E115" s="47" t="s">
        <v>15</v>
      </c>
      <c r="F115" s="56" t="s">
        <v>188</v>
      </c>
      <c r="G115" s="17">
        <v>0</v>
      </c>
      <c r="H115" s="16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471</v>
      </c>
      <c r="P115" s="17">
        <v>0</v>
      </c>
      <c r="Q115" s="17">
        <v>0</v>
      </c>
      <c r="R115" s="17">
        <v>0</v>
      </c>
      <c r="S115" s="17">
        <v>90</v>
      </c>
      <c r="T115" s="17">
        <v>0</v>
      </c>
      <c r="U115" s="17">
        <v>0</v>
      </c>
      <c r="V115" s="17">
        <v>0</v>
      </c>
      <c r="W115" s="160">
        <v>0.90910000000000002</v>
      </c>
      <c r="X115" s="17">
        <v>0</v>
      </c>
      <c r="Y115" s="17">
        <v>0</v>
      </c>
      <c r="Z115" s="17">
        <v>0</v>
      </c>
      <c r="AA115" s="69">
        <f t="shared" si="57"/>
        <v>561</v>
      </c>
      <c r="AB115" s="201"/>
      <c r="AF115" s="198"/>
      <c r="AG115" s="46" t="s">
        <v>68</v>
      </c>
      <c r="AH115" s="47" t="s">
        <v>15</v>
      </c>
      <c r="AI115" s="56" t="s">
        <v>188</v>
      </c>
      <c r="AJ115" s="179">
        <f t="shared" si="58"/>
        <v>0</v>
      </c>
      <c r="AK115" s="179">
        <f t="shared" si="59"/>
        <v>0</v>
      </c>
      <c r="AL115" s="179">
        <f t="shared" si="60"/>
        <v>0</v>
      </c>
      <c r="AM115" s="179">
        <f t="shared" si="61"/>
        <v>0</v>
      </c>
      <c r="AN115" s="179">
        <f t="shared" si="62"/>
        <v>0</v>
      </c>
      <c r="AO115" s="179">
        <f t="shared" si="63"/>
        <v>0</v>
      </c>
      <c r="AP115" s="179">
        <f t="shared" si="64"/>
        <v>0</v>
      </c>
      <c r="AQ115" s="179">
        <f t="shared" si="65"/>
        <v>0</v>
      </c>
      <c r="AR115" s="179">
        <f t="shared" si="66"/>
        <v>0.83957219251336901</v>
      </c>
      <c r="AS115" s="179">
        <f t="shared" si="67"/>
        <v>0</v>
      </c>
      <c r="AT115" s="179">
        <f t="shared" si="68"/>
        <v>0</v>
      </c>
      <c r="AU115" s="179">
        <f t="shared" si="69"/>
        <v>0</v>
      </c>
      <c r="AV115" s="179">
        <f t="shared" si="70"/>
        <v>0.16042780748663102</v>
      </c>
      <c r="AW115" s="179">
        <f t="shared" si="71"/>
        <v>0</v>
      </c>
      <c r="AX115" s="179">
        <f t="shared" si="72"/>
        <v>0</v>
      </c>
      <c r="AY115" s="179">
        <f t="shared" si="73"/>
        <v>0</v>
      </c>
      <c r="AZ115" s="179">
        <f t="shared" si="74"/>
        <v>1.6204991087344028E-3</v>
      </c>
      <c r="BA115" s="179">
        <f t="shared" si="75"/>
        <v>0</v>
      </c>
      <c r="BB115" s="179">
        <f t="shared" si="76"/>
        <v>0</v>
      </c>
      <c r="BC115" s="179">
        <f t="shared" si="77"/>
        <v>0</v>
      </c>
      <c r="BD115" s="181">
        <f t="shared" si="78"/>
        <v>0.99999999999999989</v>
      </c>
      <c r="BE115" s="225"/>
    </row>
    <row r="116" spans="2:57" ht="15.75" x14ac:dyDescent="0.25">
      <c r="B116" s="73"/>
      <c r="C116" s="198"/>
      <c r="D116" s="40" t="s">
        <v>68</v>
      </c>
      <c r="E116" s="41" t="s">
        <v>28</v>
      </c>
      <c r="F116" s="41" t="s">
        <v>88</v>
      </c>
      <c r="G116" s="17">
        <v>0</v>
      </c>
      <c r="H116" s="16">
        <v>0</v>
      </c>
      <c r="I116" s="17">
        <v>0</v>
      </c>
      <c r="J116" s="17">
        <v>120</v>
      </c>
      <c r="K116" s="17">
        <v>0</v>
      </c>
      <c r="L116" s="17">
        <v>0</v>
      </c>
      <c r="M116" s="17">
        <v>0</v>
      </c>
      <c r="N116" s="17">
        <v>0</v>
      </c>
      <c r="O116" s="17">
        <v>147</v>
      </c>
      <c r="P116" s="17">
        <v>0</v>
      </c>
      <c r="Q116" s="17">
        <v>0</v>
      </c>
      <c r="R116" s="17">
        <v>0</v>
      </c>
      <c r="S116" s="17">
        <v>3468</v>
      </c>
      <c r="T116" s="17">
        <v>60</v>
      </c>
      <c r="U116" s="17">
        <v>0</v>
      </c>
      <c r="V116" s="17">
        <v>0</v>
      </c>
      <c r="W116" s="160">
        <v>0</v>
      </c>
      <c r="X116" s="17">
        <v>0</v>
      </c>
      <c r="Y116" s="17">
        <v>0</v>
      </c>
      <c r="Z116" s="17">
        <v>519</v>
      </c>
      <c r="AA116" s="69">
        <f t="shared" si="57"/>
        <v>4314</v>
      </c>
      <c r="AB116" s="201"/>
      <c r="AF116" s="198"/>
      <c r="AG116" s="40" t="s">
        <v>68</v>
      </c>
      <c r="AH116" s="41" t="s">
        <v>28</v>
      </c>
      <c r="AI116" s="41" t="s">
        <v>88</v>
      </c>
      <c r="AJ116" s="179">
        <f t="shared" si="58"/>
        <v>0</v>
      </c>
      <c r="AK116" s="179">
        <f t="shared" si="59"/>
        <v>0</v>
      </c>
      <c r="AL116" s="179">
        <f t="shared" si="60"/>
        <v>0</v>
      </c>
      <c r="AM116" s="179">
        <f t="shared" si="61"/>
        <v>2.7816411682892908E-2</v>
      </c>
      <c r="AN116" s="179">
        <f t="shared" si="62"/>
        <v>0</v>
      </c>
      <c r="AO116" s="179">
        <f t="shared" si="63"/>
        <v>0</v>
      </c>
      <c r="AP116" s="179">
        <f t="shared" si="64"/>
        <v>0</v>
      </c>
      <c r="AQ116" s="179">
        <f t="shared" si="65"/>
        <v>0</v>
      </c>
      <c r="AR116" s="179">
        <f t="shared" si="66"/>
        <v>3.4075104311543813E-2</v>
      </c>
      <c r="AS116" s="179">
        <f t="shared" si="67"/>
        <v>0</v>
      </c>
      <c r="AT116" s="179">
        <f t="shared" si="68"/>
        <v>0</v>
      </c>
      <c r="AU116" s="179">
        <f t="shared" si="69"/>
        <v>0</v>
      </c>
      <c r="AV116" s="179">
        <f t="shared" si="70"/>
        <v>0.80389429763560505</v>
      </c>
      <c r="AW116" s="179">
        <f t="shared" si="71"/>
        <v>1.3908205841446454E-2</v>
      </c>
      <c r="AX116" s="179">
        <f t="shared" si="72"/>
        <v>0</v>
      </c>
      <c r="AY116" s="179">
        <f t="shared" si="73"/>
        <v>0</v>
      </c>
      <c r="AZ116" s="179">
        <f t="shared" si="74"/>
        <v>0</v>
      </c>
      <c r="BA116" s="179">
        <f t="shared" si="75"/>
        <v>0</v>
      </c>
      <c r="BB116" s="179">
        <f t="shared" si="76"/>
        <v>0</v>
      </c>
      <c r="BC116" s="179">
        <f t="shared" si="77"/>
        <v>0.12030598052851182</v>
      </c>
      <c r="BD116" s="181">
        <f t="shared" si="78"/>
        <v>1</v>
      </c>
      <c r="BE116" s="225"/>
    </row>
    <row r="117" spans="2:57" ht="15.75" x14ac:dyDescent="0.25">
      <c r="B117" s="73"/>
      <c r="C117" s="198"/>
      <c r="D117" s="46" t="s">
        <v>68</v>
      </c>
      <c r="E117" s="47" t="s">
        <v>28</v>
      </c>
      <c r="F117" s="47" t="s">
        <v>89</v>
      </c>
      <c r="G117" s="17">
        <v>0</v>
      </c>
      <c r="H117" s="16">
        <v>15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240</v>
      </c>
      <c r="S117" s="17">
        <v>12077</v>
      </c>
      <c r="T117" s="17">
        <v>80</v>
      </c>
      <c r="U117" s="17">
        <v>0</v>
      </c>
      <c r="V117" s="17">
        <v>0</v>
      </c>
      <c r="W117" s="160">
        <v>0</v>
      </c>
      <c r="X117" s="17">
        <v>0</v>
      </c>
      <c r="Y117" s="17">
        <v>0</v>
      </c>
      <c r="Z117" s="17">
        <v>6</v>
      </c>
      <c r="AA117" s="69">
        <f t="shared" si="57"/>
        <v>12418</v>
      </c>
      <c r="AB117" s="201"/>
      <c r="AF117" s="198"/>
      <c r="AG117" s="46" t="s">
        <v>68</v>
      </c>
      <c r="AH117" s="47" t="s">
        <v>28</v>
      </c>
      <c r="AI117" s="47" t="s">
        <v>89</v>
      </c>
      <c r="AJ117" s="179">
        <f t="shared" si="58"/>
        <v>0</v>
      </c>
      <c r="AK117" s="179">
        <f t="shared" si="59"/>
        <v>1.2079239813174425E-3</v>
      </c>
      <c r="AL117" s="179">
        <f t="shared" si="60"/>
        <v>0</v>
      </c>
      <c r="AM117" s="179">
        <f t="shared" si="61"/>
        <v>0</v>
      </c>
      <c r="AN117" s="179">
        <f t="shared" si="62"/>
        <v>0</v>
      </c>
      <c r="AO117" s="179">
        <f t="shared" si="63"/>
        <v>0</v>
      </c>
      <c r="AP117" s="179">
        <f t="shared" si="64"/>
        <v>0</v>
      </c>
      <c r="AQ117" s="179">
        <f t="shared" si="65"/>
        <v>0</v>
      </c>
      <c r="AR117" s="179">
        <f t="shared" si="66"/>
        <v>0</v>
      </c>
      <c r="AS117" s="179">
        <f t="shared" si="67"/>
        <v>0</v>
      </c>
      <c r="AT117" s="179">
        <f t="shared" si="68"/>
        <v>0</v>
      </c>
      <c r="AU117" s="179">
        <f t="shared" si="69"/>
        <v>1.932678370107908E-2</v>
      </c>
      <c r="AV117" s="179">
        <f t="shared" si="70"/>
        <v>0.97253986149138349</v>
      </c>
      <c r="AW117" s="179">
        <f t="shared" si="71"/>
        <v>6.4422612336930262E-3</v>
      </c>
      <c r="AX117" s="179">
        <f t="shared" si="72"/>
        <v>0</v>
      </c>
      <c r="AY117" s="179">
        <f t="shared" si="73"/>
        <v>0</v>
      </c>
      <c r="AZ117" s="179">
        <f t="shared" si="74"/>
        <v>0</v>
      </c>
      <c r="BA117" s="179">
        <f t="shared" si="75"/>
        <v>0</v>
      </c>
      <c r="BB117" s="179">
        <f t="shared" si="76"/>
        <v>0</v>
      </c>
      <c r="BC117" s="179">
        <f t="shared" si="77"/>
        <v>4.8316959252697695E-4</v>
      </c>
      <c r="BD117" s="181">
        <f t="shared" si="78"/>
        <v>1</v>
      </c>
      <c r="BE117" s="225"/>
    </row>
    <row r="118" spans="2:57" ht="15.75" x14ac:dyDescent="0.25">
      <c r="B118" s="73"/>
      <c r="C118" s="198"/>
      <c r="D118" s="46" t="s">
        <v>68</v>
      </c>
      <c r="E118" s="47" t="s">
        <v>28</v>
      </c>
      <c r="F118" s="47" t="s">
        <v>90</v>
      </c>
      <c r="G118" s="17">
        <v>0</v>
      </c>
      <c r="H118" s="16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v>60</v>
      </c>
      <c r="S118" s="17">
        <v>4407</v>
      </c>
      <c r="T118" s="17">
        <v>45</v>
      </c>
      <c r="U118" s="17">
        <v>0</v>
      </c>
      <c r="V118" s="17">
        <v>0</v>
      </c>
      <c r="W118" s="160">
        <v>30</v>
      </c>
      <c r="X118" s="17">
        <v>0</v>
      </c>
      <c r="Y118" s="17">
        <v>0</v>
      </c>
      <c r="Z118" s="17">
        <v>0</v>
      </c>
      <c r="AA118" s="69">
        <f t="shared" si="57"/>
        <v>4512</v>
      </c>
      <c r="AB118" s="201"/>
      <c r="AF118" s="198"/>
      <c r="AG118" s="46" t="s">
        <v>68</v>
      </c>
      <c r="AH118" s="47" t="s">
        <v>28</v>
      </c>
      <c r="AI118" s="47" t="s">
        <v>90</v>
      </c>
      <c r="AJ118" s="179">
        <f t="shared" si="58"/>
        <v>0</v>
      </c>
      <c r="AK118" s="179">
        <f t="shared" si="59"/>
        <v>0</v>
      </c>
      <c r="AL118" s="179">
        <f t="shared" si="60"/>
        <v>0</v>
      </c>
      <c r="AM118" s="179">
        <f t="shared" si="61"/>
        <v>0</v>
      </c>
      <c r="AN118" s="179">
        <f t="shared" si="62"/>
        <v>0</v>
      </c>
      <c r="AO118" s="179">
        <f t="shared" si="63"/>
        <v>0</v>
      </c>
      <c r="AP118" s="179">
        <f t="shared" si="64"/>
        <v>0</v>
      </c>
      <c r="AQ118" s="179">
        <f t="shared" si="65"/>
        <v>0</v>
      </c>
      <c r="AR118" s="179">
        <f t="shared" si="66"/>
        <v>0</v>
      </c>
      <c r="AS118" s="179">
        <f t="shared" si="67"/>
        <v>0</v>
      </c>
      <c r="AT118" s="179">
        <f t="shared" si="68"/>
        <v>0</v>
      </c>
      <c r="AU118" s="179">
        <f t="shared" si="69"/>
        <v>1.3297872340425532E-2</v>
      </c>
      <c r="AV118" s="179">
        <f t="shared" si="70"/>
        <v>0.97672872340425532</v>
      </c>
      <c r="AW118" s="179">
        <f t="shared" si="71"/>
        <v>9.9734042553191495E-3</v>
      </c>
      <c r="AX118" s="179">
        <f t="shared" si="72"/>
        <v>0</v>
      </c>
      <c r="AY118" s="179">
        <f t="shared" si="73"/>
        <v>0</v>
      </c>
      <c r="AZ118" s="179">
        <f t="shared" si="74"/>
        <v>6.648936170212766E-3</v>
      </c>
      <c r="BA118" s="179">
        <f t="shared" si="75"/>
        <v>0</v>
      </c>
      <c r="BB118" s="179">
        <f t="shared" si="76"/>
        <v>0</v>
      </c>
      <c r="BC118" s="179">
        <f t="shared" si="77"/>
        <v>0</v>
      </c>
      <c r="BD118" s="181">
        <f t="shared" si="78"/>
        <v>0.99999999999999989</v>
      </c>
      <c r="BE118" s="225"/>
    </row>
    <row r="119" spans="2:57" ht="15.75" x14ac:dyDescent="0.25">
      <c r="B119" s="73"/>
      <c r="C119" s="198"/>
      <c r="D119" s="46" t="s">
        <v>68</v>
      </c>
      <c r="E119" s="47" t="s">
        <v>28</v>
      </c>
      <c r="F119" s="47" t="s">
        <v>91</v>
      </c>
      <c r="G119" s="17">
        <v>0</v>
      </c>
      <c r="H119" s="16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12444</v>
      </c>
      <c r="T119" s="17">
        <v>45</v>
      </c>
      <c r="U119" s="17">
        <v>0</v>
      </c>
      <c r="V119" s="17">
        <v>0</v>
      </c>
      <c r="W119" s="160">
        <v>0</v>
      </c>
      <c r="X119" s="17">
        <v>0</v>
      </c>
      <c r="Y119" s="17">
        <v>0</v>
      </c>
      <c r="Z119" s="17">
        <v>0</v>
      </c>
      <c r="AA119" s="69">
        <f t="shared" si="57"/>
        <v>12489</v>
      </c>
      <c r="AB119" s="201"/>
      <c r="AF119" s="198"/>
      <c r="AG119" s="46" t="s">
        <v>68</v>
      </c>
      <c r="AH119" s="47" t="s">
        <v>28</v>
      </c>
      <c r="AI119" s="47" t="s">
        <v>91</v>
      </c>
      <c r="AJ119" s="179">
        <f t="shared" si="58"/>
        <v>0</v>
      </c>
      <c r="AK119" s="179">
        <f t="shared" si="59"/>
        <v>0</v>
      </c>
      <c r="AL119" s="179">
        <f t="shared" si="60"/>
        <v>0</v>
      </c>
      <c r="AM119" s="179">
        <f t="shared" si="61"/>
        <v>0</v>
      </c>
      <c r="AN119" s="179">
        <f t="shared" si="62"/>
        <v>0</v>
      </c>
      <c r="AO119" s="179">
        <f t="shared" si="63"/>
        <v>0</v>
      </c>
      <c r="AP119" s="179">
        <f t="shared" si="64"/>
        <v>0</v>
      </c>
      <c r="AQ119" s="179">
        <f t="shared" si="65"/>
        <v>0</v>
      </c>
      <c r="AR119" s="179">
        <f t="shared" si="66"/>
        <v>0</v>
      </c>
      <c r="AS119" s="179">
        <f t="shared" si="67"/>
        <v>0</v>
      </c>
      <c r="AT119" s="179">
        <f t="shared" si="68"/>
        <v>0</v>
      </c>
      <c r="AU119" s="179">
        <f t="shared" si="69"/>
        <v>0</v>
      </c>
      <c r="AV119" s="179">
        <f t="shared" si="70"/>
        <v>0.99639682920970452</v>
      </c>
      <c r="AW119" s="179">
        <f t="shared" si="71"/>
        <v>3.6031707902954599E-3</v>
      </c>
      <c r="AX119" s="179">
        <f t="shared" si="72"/>
        <v>0</v>
      </c>
      <c r="AY119" s="179">
        <f t="shared" si="73"/>
        <v>0</v>
      </c>
      <c r="AZ119" s="179">
        <f t="shared" si="74"/>
        <v>0</v>
      </c>
      <c r="BA119" s="179">
        <f t="shared" si="75"/>
        <v>0</v>
      </c>
      <c r="BB119" s="179">
        <f t="shared" si="76"/>
        <v>0</v>
      </c>
      <c r="BC119" s="179">
        <f t="shared" si="77"/>
        <v>0</v>
      </c>
      <c r="BD119" s="181">
        <f t="shared" si="78"/>
        <v>1</v>
      </c>
      <c r="BE119" s="225"/>
    </row>
    <row r="120" spans="2:57" ht="15.75" x14ac:dyDescent="0.25">
      <c r="B120" s="73"/>
      <c r="C120" s="198"/>
      <c r="D120" s="46" t="s">
        <v>68</v>
      </c>
      <c r="E120" s="47" t="s">
        <v>28</v>
      </c>
      <c r="F120" s="47" t="s">
        <v>176</v>
      </c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69">
        <f t="shared" si="57"/>
        <v>0</v>
      </c>
      <c r="AB120" s="201"/>
      <c r="AF120" s="198"/>
      <c r="AG120" s="46" t="s">
        <v>68</v>
      </c>
      <c r="AH120" s="47" t="s">
        <v>28</v>
      </c>
      <c r="AI120" s="47" t="s">
        <v>176</v>
      </c>
      <c r="AJ120" s="192"/>
      <c r="AK120" s="192"/>
      <c r="AL120" s="192"/>
      <c r="AM120" s="192"/>
      <c r="AN120" s="192"/>
      <c r="AO120" s="192"/>
      <c r="AP120" s="192"/>
      <c r="AQ120" s="192"/>
      <c r="AR120" s="192"/>
      <c r="AS120" s="192"/>
      <c r="AT120" s="192"/>
      <c r="AU120" s="192"/>
      <c r="AV120" s="192"/>
      <c r="AW120" s="192"/>
      <c r="AX120" s="192"/>
      <c r="AY120" s="192"/>
      <c r="AZ120" s="192"/>
      <c r="BA120" s="192"/>
      <c r="BB120" s="192"/>
      <c r="BC120" s="192"/>
      <c r="BD120" s="181">
        <f t="shared" si="78"/>
        <v>0</v>
      </c>
      <c r="BE120" s="225"/>
    </row>
    <row r="121" spans="2:57" ht="15.75" x14ac:dyDescent="0.25">
      <c r="B121" s="73"/>
      <c r="C121" s="198"/>
      <c r="D121" s="46" t="s">
        <v>68</v>
      </c>
      <c r="E121" s="47" t="s">
        <v>15</v>
      </c>
      <c r="F121" s="47" t="s">
        <v>176</v>
      </c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69">
        <f t="shared" si="57"/>
        <v>0</v>
      </c>
      <c r="AB121" s="201"/>
      <c r="AF121" s="198"/>
      <c r="AG121" s="46" t="s">
        <v>68</v>
      </c>
      <c r="AH121" s="47" t="s">
        <v>15</v>
      </c>
      <c r="AI121" s="57" t="s">
        <v>176</v>
      </c>
      <c r="AJ121" s="192"/>
      <c r="AK121" s="192"/>
      <c r="AL121" s="192"/>
      <c r="AM121" s="192"/>
      <c r="AN121" s="192"/>
      <c r="AO121" s="192"/>
      <c r="AP121" s="192"/>
      <c r="AQ121" s="192"/>
      <c r="AR121" s="192"/>
      <c r="AS121" s="192"/>
      <c r="AT121" s="192"/>
      <c r="AU121" s="192"/>
      <c r="AV121" s="192"/>
      <c r="AW121" s="192"/>
      <c r="AX121" s="192"/>
      <c r="AY121" s="192"/>
      <c r="AZ121" s="192"/>
      <c r="BA121" s="192"/>
      <c r="BB121" s="192"/>
      <c r="BC121" s="192"/>
      <c r="BD121" s="181">
        <f t="shared" si="78"/>
        <v>0</v>
      </c>
      <c r="BE121" s="225"/>
    </row>
    <row r="122" spans="2:57" ht="15.75" x14ac:dyDescent="0.25">
      <c r="B122" s="73"/>
      <c r="C122" s="199"/>
      <c r="D122" s="42" t="s">
        <v>68</v>
      </c>
      <c r="E122" s="58" t="s">
        <v>23</v>
      </c>
      <c r="F122" s="58" t="s">
        <v>176</v>
      </c>
      <c r="G122" s="264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265"/>
      <c r="AA122" s="294">
        <f t="shared" si="57"/>
        <v>0</v>
      </c>
      <c r="AB122" s="202"/>
      <c r="AF122" s="199"/>
      <c r="AG122" s="42" t="s">
        <v>68</v>
      </c>
      <c r="AH122" s="58" t="s">
        <v>23</v>
      </c>
      <c r="AI122" s="58" t="s">
        <v>176</v>
      </c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5"/>
      <c r="BD122" s="181">
        <f t="shared" si="78"/>
        <v>0</v>
      </c>
      <c r="BE122" s="226"/>
    </row>
    <row r="123" spans="2:57" ht="15.75" x14ac:dyDescent="0.25">
      <c r="B123" s="73"/>
      <c r="C123" s="197"/>
      <c r="D123" s="40" t="s">
        <v>92</v>
      </c>
      <c r="E123" s="41" t="s">
        <v>18</v>
      </c>
      <c r="F123" s="41" t="s">
        <v>145</v>
      </c>
      <c r="G123" s="83"/>
      <c r="H123" s="254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168"/>
      <c r="X123" s="83"/>
      <c r="Y123" s="83"/>
      <c r="Z123" s="83"/>
      <c r="AA123" s="293">
        <f t="shared" si="57"/>
        <v>0</v>
      </c>
      <c r="AB123" s="203">
        <f>SUM(AA123:AA125)</f>
        <v>6807.9922999999999</v>
      </c>
      <c r="AF123" s="197"/>
      <c r="AG123" s="40" t="s">
        <v>92</v>
      </c>
      <c r="AH123" s="41" t="s">
        <v>18</v>
      </c>
      <c r="AI123" s="41" t="s">
        <v>145</v>
      </c>
      <c r="AJ123" s="192"/>
      <c r="AK123" s="192"/>
      <c r="AL123" s="192"/>
      <c r="AM123" s="192"/>
      <c r="AN123" s="192"/>
      <c r="AO123" s="192"/>
      <c r="AP123" s="192"/>
      <c r="AQ123" s="192"/>
      <c r="AR123" s="192"/>
      <c r="AS123" s="192"/>
      <c r="AT123" s="192"/>
      <c r="AU123" s="192"/>
      <c r="AV123" s="192"/>
      <c r="AW123" s="192"/>
      <c r="AX123" s="192"/>
      <c r="AY123" s="192"/>
      <c r="AZ123" s="192"/>
      <c r="BA123" s="192"/>
      <c r="BB123" s="192"/>
      <c r="BC123" s="192"/>
      <c r="BD123" s="181">
        <f t="shared" si="78"/>
        <v>0</v>
      </c>
      <c r="BE123" s="227">
        <v>1</v>
      </c>
    </row>
    <row r="124" spans="2:57" ht="15.75" x14ac:dyDescent="0.25">
      <c r="B124" s="73"/>
      <c r="C124" s="198"/>
      <c r="D124" s="59" t="s">
        <v>92</v>
      </c>
      <c r="E124" s="57" t="s">
        <v>18</v>
      </c>
      <c r="F124" s="57" t="s">
        <v>92</v>
      </c>
      <c r="G124" s="17">
        <v>0</v>
      </c>
      <c r="H124" s="16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102</v>
      </c>
      <c r="P124" s="17">
        <v>0</v>
      </c>
      <c r="Q124" s="17">
        <v>0</v>
      </c>
      <c r="R124" s="17">
        <v>117.6923</v>
      </c>
      <c r="S124" s="17">
        <v>0</v>
      </c>
      <c r="T124" s="17">
        <v>6303.3</v>
      </c>
      <c r="U124" s="17">
        <v>0</v>
      </c>
      <c r="V124" s="17">
        <v>0</v>
      </c>
      <c r="W124" s="160">
        <v>27</v>
      </c>
      <c r="X124" s="17">
        <v>0</v>
      </c>
      <c r="Y124" s="17">
        <v>0</v>
      </c>
      <c r="Z124" s="17">
        <v>0</v>
      </c>
      <c r="AA124" s="69">
        <f t="shared" si="57"/>
        <v>6522.9922999999999</v>
      </c>
      <c r="AB124" s="201"/>
      <c r="AF124" s="198"/>
      <c r="AG124" s="59" t="s">
        <v>92</v>
      </c>
      <c r="AH124" s="57" t="s">
        <v>18</v>
      </c>
      <c r="AI124" s="57" t="s">
        <v>92</v>
      </c>
      <c r="AJ124" s="179">
        <f t="shared" si="58"/>
        <v>0</v>
      </c>
      <c r="AK124" s="179">
        <f t="shared" si="59"/>
        <v>0</v>
      </c>
      <c r="AL124" s="179">
        <f t="shared" si="60"/>
        <v>0</v>
      </c>
      <c r="AM124" s="179">
        <f t="shared" si="61"/>
        <v>0</v>
      </c>
      <c r="AN124" s="179">
        <f t="shared" si="62"/>
        <v>0</v>
      </c>
      <c r="AO124" s="179">
        <f t="shared" si="63"/>
        <v>0</v>
      </c>
      <c r="AP124" s="179">
        <f t="shared" si="64"/>
        <v>0</v>
      </c>
      <c r="AQ124" s="179">
        <f t="shared" si="65"/>
        <v>0</v>
      </c>
      <c r="AR124" s="179">
        <f t="shared" si="66"/>
        <v>1.5636995309652596E-2</v>
      </c>
      <c r="AS124" s="179">
        <f t="shared" si="67"/>
        <v>0</v>
      </c>
      <c r="AT124" s="179">
        <f t="shared" si="68"/>
        <v>0</v>
      </c>
      <c r="AU124" s="179">
        <f t="shared" si="69"/>
        <v>1.8042685716492413E-2</v>
      </c>
      <c r="AV124" s="179">
        <f t="shared" si="70"/>
        <v>0</v>
      </c>
      <c r="AW124" s="179">
        <f t="shared" si="71"/>
        <v>0.96632031897385506</v>
      </c>
      <c r="AX124" s="179">
        <f t="shared" si="72"/>
        <v>0</v>
      </c>
      <c r="AY124" s="179">
        <f t="shared" si="73"/>
        <v>0</v>
      </c>
      <c r="AZ124" s="179">
        <f t="shared" si="74"/>
        <v>4.1392046407903935E-3</v>
      </c>
      <c r="BA124" s="179">
        <f t="shared" si="75"/>
        <v>0</v>
      </c>
      <c r="BB124" s="179">
        <f t="shared" si="76"/>
        <v>0</v>
      </c>
      <c r="BC124" s="179">
        <f t="shared" si="77"/>
        <v>0</v>
      </c>
      <c r="BD124" s="181">
        <f t="shared" si="78"/>
        <v>1</v>
      </c>
      <c r="BE124" s="225"/>
    </row>
    <row r="125" spans="2:57" ht="15.75" x14ac:dyDescent="0.25">
      <c r="B125" s="73"/>
      <c r="C125" s="199"/>
      <c r="D125" s="42" t="s">
        <v>92</v>
      </c>
      <c r="E125" s="43" t="s">
        <v>18</v>
      </c>
      <c r="F125" s="43" t="s">
        <v>93</v>
      </c>
      <c r="G125" s="258">
        <v>0</v>
      </c>
      <c r="H125" s="259">
        <v>0</v>
      </c>
      <c r="I125" s="258">
        <v>0</v>
      </c>
      <c r="J125" s="258">
        <v>0</v>
      </c>
      <c r="K125" s="258">
        <v>0</v>
      </c>
      <c r="L125" s="258">
        <v>0</v>
      </c>
      <c r="M125" s="258">
        <v>0</v>
      </c>
      <c r="N125" s="258">
        <v>0</v>
      </c>
      <c r="O125" s="258">
        <v>0</v>
      </c>
      <c r="P125" s="258">
        <v>0</v>
      </c>
      <c r="Q125" s="258">
        <v>0</v>
      </c>
      <c r="R125" s="258">
        <v>0</v>
      </c>
      <c r="S125" s="258">
        <v>0</v>
      </c>
      <c r="T125" s="258">
        <v>285</v>
      </c>
      <c r="U125" s="258">
        <v>0</v>
      </c>
      <c r="V125" s="258">
        <v>0</v>
      </c>
      <c r="W125" s="260">
        <v>0</v>
      </c>
      <c r="X125" s="258">
        <v>0</v>
      </c>
      <c r="Y125" s="258">
        <v>0</v>
      </c>
      <c r="Z125" s="258">
        <v>0</v>
      </c>
      <c r="AA125" s="295">
        <f t="shared" si="57"/>
        <v>285</v>
      </c>
      <c r="AB125" s="202"/>
      <c r="AF125" s="199"/>
      <c r="AG125" s="42" t="s">
        <v>92</v>
      </c>
      <c r="AH125" s="43" t="s">
        <v>18</v>
      </c>
      <c r="AI125" s="43" t="s">
        <v>93</v>
      </c>
      <c r="AJ125" s="281">
        <f t="shared" si="58"/>
        <v>0</v>
      </c>
      <c r="AK125" s="281">
        <f t="shared" si="59"/>
        <v>0</v>
      </c>
      <c r="AL125" s="281">
        <f t="shared" si="60"/>
        <v>0</v>
      </c>
      <c r="AM125" s="281">
        <f t="shared" si="61"/>
        <v>0</v>
      </c>
      <c r="AN125" s="281">
        <f t="shared" si="62"/>
        <v>0</v>
      </c>
      <c r="AO125" s="281">
        <f t="shared" si="63"/>
        <v>0</v>
      </c>
      <c r="AP125" s="281">
        <f t="shared" si="64"/>
        <v>0</v>
      </c>
      <c r="AQ125" s="281">
        <f t="shared" si="65"/>
        <v>0</v>
      </c>
      <c r="AR125" s="281">
        <f t="shared" si="66"/>
        <v>0</v>
      </c>
      <c r="AS125" s="281">
        <f t="shared" si="67"/>
        <v>0</v>
      </c>
      <c r="AT125" s="281">
        <f t="shared" si="68"/>
        <v>0</v>
      </c>
      <c r="AU125" s="281">
        <f t="shared" si="69"/>
        <v>0</v>
      </c>
      <c r="AV125" s="281">
        <f t="shared" si="70"/>
        <v>0</v>
      </c>
      <c r="AW125" s="281">
        <f t="shared" si="71"/>
        <v>1</v>
      </c>
      <c r="AX125" s="281">
        <f t="shared" si="72"/>
        <v>0</v>
      </c>
      <c r="AY125" s="281">
        <f t="shared" si="73"/>
        <v>0</v>
      </c>
      <c r="AZ125" s="281">
        <f t="shared" si="74"/>
        <v>0</v>
      </c>
      <c r="BA125" s="281">
        <f t="shared" si="75"/>
        <v>0</v>
      </c>
      <c r="BB125" s="281">
        <f t="shared" si="76"/>
        <v>0</v>
      </c>
      <c r="BC125" s="281">
        <f t="shared" si="77"/>
        <v>0</v>
      </c>
      <c r="BD125" s="181">
        <f t="shared" si="78"/>
        <v>1</v>
      </c>
      <c r="BE125" s="226"/>
    </row>
    <row r="126" spans="2:57" ht="31.5" x14ac:dyDescent="0.25">
      <c r="B126" s="73"/>
      <c r="C126" s="70"/>
      <c r="D126" s="44" t="s">
        <v>94</v>
      </c>
      <c r="E126" s="45" t="s">
        <v>189</v>
      </c>
      <c r="F126" s="45" t="s">
        <v>95</v>
      </c>
      <c r="G126" s="266">
        <v>0</v>
      </c>
      <c r="H126" s="267">
        <v>0</v>
      </c>
      <c r="I126" s="103">
        <v>0</v>
      </c>
      <c r="J126" s="103">
        <v>0</v>
      </c>
      <c r="K126" s="103">
        <v>3061</v>
      </c>
      <c r="L126" s="103">
        <v>0</v>
      </c>
      <c r="M126" s="103">
        <v>0</v>
      </c>
      <c r="N126" s="103">
        <v>0</v>
      </c>
      <c r="O126" s="103">
        <v>0</v>
      </c>
      <c r="P126" s="103">
        <v>60</v>
      </c>
      <c r="Q126" s="103">
        <v>0</v>
      </c>
      <c r="R126" s="103">
        <v>0</v>
      </c>
      <c r="S126" s="103">
        <v>24</v>
      </c>
      <c r="T126" s="103">
        <v>105</v>
      </c>
      <c r="U126" s="103">
        <v>0</v>
      </c>
      <c r="V126" s="103">
        <v>0</v>
      </c>
      <c r="W126" s="174">
        <v>90</v>
      </c>
      <c r="X126" s="103">
        <v>21</v>
      </c>
      <c r="Y126" s="103">
        <v>0</v>
      </c>
      <c r="Z126" s="268">
        <v>0</v>
      </c>
      <c r="AA126" s="296">
        <f t="shared" si="57"/>
        <v>3271</v>
      </c>
      <c r="AB126" s="146">
        <f>SUM(AA126)</f>
        <v>3271</v>
      </c>
      <c r="AF126" s="70"/>
      <c r="AG126" s="44" t="s">
        <v>94</v>
      </c>
      <c r="AH126" s="45" t="s">
        <v>189</v>
      </c>
      <c r="AI126" s="45" t="s">
        <v>95</v>
      </c>
      <c r="AJ126" s="279">
        <f t="shared" si="58"/>
        <v>0</v>
      </c>
      <c r="AK126" s="279">
        <f t="shared" si="59"/>
        <v>0</v>
      </c>
      <c r="AL126" s="279">
        <f t="shared" si="60"/>
        <v>0</v>
      </c>
      <c r="AM126" s="279">
        <f t="shared" si="61"/>
        <v>0</v>
      </c>
      <c r="AN126" s="279">
        <f t="shared" si="62"/>
        <v>0.93579944970956896</v>
      </c>
      <c r="AO126" s="279">
        <f t="shared" si="63"/>
        <v>0</v>
      </c>
      <c r="AP126" s="279">
        <f t="shared" si="64"/>
        <v>0</v>
      </c>
      <c r="AQ126" s="279">
        <f t="shared" si="65"/>
        <v>0</v>
      </c>
      <c r="AR126" s="279">
        <f t="shared" si="66"/>
        <v>0</v>
      </c>
      <c r="AS126" s="279">
        <f t="shared" si="67"/>
        <v>1.834301436869459E-2</v>
      </c>
      <c r="AT126" s="279">
        <f t="shared" si="68"/>
        <v>0</v>
      </c>
      <c r="AU126" s="279">
        <f t="shared" si="69"/>
        <v>0</v>
      </c>
      <c r="AV126" s="279">
        <f t="shared" si="70"/>
        <v>7.3372057474778351E-3</v>
      </c>
      <c r="AW126" s="279">
        <f t="shared" si="71"/>
        <v>3.2100275145215532E-2</v>
      </c>
      <c r="AX126" s="279">
        <f t="shared" si="72"/>
        <v>0</v>
      </c>
      <c r="AY126" s="279">
        <f t="shared" si="73"/>
        <v>0</v>
      </c>
      <c r="AZ126" s="279">
        <f t="shared" si="74"/>
        <v>2.7514521553041883E-2</v>
      </c>
      <c r="BA126" s="279">
        <f t="shared" si="75"/>
        <v>6.4200550290431065E-3</v>
      </c>
      <c r="BB126" s="279">
        <f t="shared" si="76"/>
        <v>0</v>
      </c>
      <c r="BC126" s="280">
        <f t="shared" si="77"/>
        <v>0</v>
      </c>
      <c r="BD126" s="181">
        <f t="shared" si="78"/>
        <v>1</v>
      </c>
      <c r="BE126" s="190">
        <f>SUM(BD126)</f>
        <v>1</v>
      </c>
    </row>
    <row r="127" spans="2:57" ht="15.75" x14ac:dyDescent="0.25">
      <c r="B127" s="73"/>
      <c r="C127" s="197"/>
      <c r="D127" s="40" t="s">
        <v>96</v>
      </c>
      <c r="E127" s="41" t="s">
        <v>9</v>
      </c>
      <c r="F127" s="41" t="s">
        <v>190</v>
      </c>
      <c r="G127" s="83">
        <v>0</v>
      </c>
      <c r="H127" s="254">
        <v>1326.75</v>
      </c>
      <c r="I127" s="83">
        <v>0</v>
      </c>
      <c r="J127" s="83">
        <v>0</v>
      </c>
      <c r="K127" s="83">
        <v>0</v>
      </c>
      <c r="L127" s="83">
        <v>0</v>
      </c>
      <c r="M127" s="83">
        <v>0</v>
      </c>
      <c r="N127" s="83">
        <v>0</v>
      </c>
      <c r="O127" s="83">
        <v>0</v>
      </c>
      <c r="P127" s="83">
        <v>0</v>
      </c>
      <c r="Q127" s="83">
        <v>0</v>
      </c>
      <c r="R127" s="83">
        <v>0</v>
      </c>
      <c r="S127" s="83">
        <v>5</v>
      </c>
      <c r="T127" s="83">
        <v>0</v>
      </c>
      <c r="U127" s="83">
        <v>238</v>
      </c>
      <c r="V127" s="83">
        <v>0</v>
      </c>
      <c r="W127" s="168">
        <v>0</v>
      </c>
      <c r="X127" s="83">
        <v>0</v>
      </c>
      <c r="Y127" s="83">
        <v>0</v>
      </c>
      <c r="Z127" s="83">
        <v>0</v>
      </c>
      <c r="AA127" s="293">
        <f t="shared" si="57"/>
        <v>1569.75</v>
      </c>
      <c r="AB127" s="203">
        <f>SUM(AA127:AA131)</f>
        <v>32731.1168</v>
      </c>
      <c r="AF127" s="197"/>
      <c r="AG127" s="40" t="s">
        <v>96</v>
      </c>
      <c r="AH127" s="41" t="s">
        <v>9</v>
      </c>
      <c r="AI127" s="41" t="s">
        <v>190</v>
      </c>
      <c r="AJ127" s="179">
        <f t="shared" si="58"/>
        <v>0</v>
      </c>
      <c r="AK127" s="179">
        <f t="shared" si="59"/>
        <v>0.8451982799808887</v>
      </c>
      <c r="AL127" s="179">
        <f t="shared" si="60"/>
        <v>0</v>
      </c>
      <c r="AM127" s="179">
        <f t="shared" si="61"/>
        <v>0</v>
      </c>
      <c r="AN127" s="179">
        <f t="shared" si="62"/>
        <v>0</v>
      </c>
      <c r="AO127" s="179">
        <f t="shared" si="63"/>
        <v>0</v>
      </c>
      <c r="AP127" s="179">
        <f t="shared" si="64"/>
        <v>0</v>
      </c>
      <c r="AQ127" s="179">
        <f t="shared" si="65"/>
        <v>0</v>
      </c>
      <c r="AR127" s="179">
        <f t="shared" si="66"/>
        <v>0</v>
      </c>
      <c r="AS127" s="179">
        <f t="shared" si="67"/>
        <v>0</v>
      </c>
      <c r="AT127" s="179">
        <f t="shared" si="68"/>
        <v>0</v>
      </c>
      <c r="AU127" s="179">
        <f t="shared" si="69"/>
        <v>0</v>
      </c>
      <c r="AV127" s="179">
        <f t="shared" si="70"/>
        <v>3.1852205765249245E-3</v>
      </c>
      <c r="AW127" s="179">
        <f t="shared" si="71"/>
        <v>0</v>
      </c>
      <c r="AX127" s="179">
        <f t="shared" si="72"/>
        <v>0.1516164994425864</v>
      </c>
      <c r="AY127" s="179">
        <f t="shared" si="73"/>
        <v>0</v>
      </c>
      <c r="AZ127" s="179">
        <f t="shared" si="74"/>
        <v>0</v>
      </c>
      <c r="BA127" s="179">
        <f t="shared" si="75"/>
        <v>0</v>
      </c>
      <c r="BB127" s="179">
        <f t="shared" si="76"/>
        <v>0</v>
      </c>
      <c r="BC127" s="179">
        <f t="shared" si="77"/>
        <v>0</v>
      </c>
      <c r="BD127" s="181">
        <f t="shared" si="78"/>
        <v>1</v>
      </c>
      <c r="BE127" s="227">
        <v>1</v>
      </c>
    </row>
    <row r="128" spans="2:57" ht="15.75" x14ac:dyDescent="0.25">
      <c r="B128" s="73"/>
      <c r="C128" s="198"/>
      <c r="D128" s="46" t="s">
        <v>96</v>
      </c>
      <c r="E128" s="47" t="s">
        <v>9</v>
      </c>
      <c r="F128" s="47" t="s">
        <v>97</v>
      </c>
      <c r="G128" s="17">
        <v>0</v>
      </c>
      <c r="H128" s="16">
        <v>6472.4637000000002</v>
      </c>
      <c r="I128" s="17">
        <v>30</v>
      </c>
      <c r="J128" s="17">
        <v>0</v>
      </c>
      <c r="K128" s="17">
        <v>0</v>
      </c>
      <c r="L128" s="17">
        <v>0</v>
      </c>
      <c r="M128" s="17">
        <v>0</v>
      </c>
      <c r="N128" s="17">
        <v>209.34270000000001</v>
      </c>
      <c r="O128" s="17">
        <v>16.5</v>
      </c>
      <c r="P128" s="17">
        <v>218</v>
      </c>
      <c r="Q128" s="17">
        <v>0</v>
      </c>
      <c r="R128" s="17">
        <v>0</v>
      </c>
      <c r="S128" s="17">
        <v>13.571400000000001</v>
      </c>
      <c r="T128" s="17">
        <v>0</v>
      </c>
      <c r="U128" s="17">
        <v>1005.9625</v>
      </c>
      <c r="V128" s="17">
        <v>0</v>
      </c>
      <c r="W128" s="160">
        <v>10</v>
      </c>
      <c r="X128" s="17">
        <v>0</v>
      </c>
      <c r="Y128" s="17">
        <v>0</v>
      </c>
      <c r="Z128" s="17">
        <v>0</v>
      </c>
      <c r="AA128" s="69">
        <f t="shared" si="57"/>
        <v>7965.8402999999998</v>
      </c>
      <c r="AB128" s="201"/>
      <c r="AF128" s="198"/>
      <c r="AG128" s="46" t="s">
        <v>96</v>
      </c>
      <c r="AH128" s="47" t="s">
        <v>9</v>
      </c>
      <c r="AI128" s="47" t="s">
        <v>97</v>
      </c>
      <c r="AJ128" s="179">
        <f t="shared" si="58"/>
        <v>0</v>
      </c>
      <c r="AK128" s="179">
        <f t="shared" si="59"/>
        <v>0.81252742413126211</v>
      </c>
      <c r="AL128" s="179">
        <f t="shared" si="60"/>
        <v>3.7660810247476342E-3</v>
      </c>
      <c r="AM128" s="179">
        <f t="shared" si="61"/>
        <v>0</v>
      </c>
      <c r="AN128" s="179">
        <f t="shared" si="62"/>
        <v>0</v>
      </c>
      <c r="AO128" s="179">
        <f t="shared" si="63"/>
        <v>0</v>
      </c>
      <c r="AP128" s="179">
        <f t="shared" si="64"/>
        <v>0</v>
      </c>
      <c r="AQ128" s="179">
        <f t="shared" si="65"/>
        <v>2.6280052337981218E-2</v>
      </c>
      <c r="AR128" s="179">
        <f t="shared" si="66"/>
        <v>2.0713445636111986E-3</v>
      </c>
      <c r="AS128" s="179">
        <f t="shared" si="67"/>
        <v>2.7366855446499475E-2</v>
      </c>
      <c r="AT128" s="179">
        <f t="shared" si="68"/>
        <v>0</v>
      </c>
      <c r="AU128" s="179">
        <f t="shared" si="69"/>
        <v>0</v>
      </c>
      <c r="AV128" s="179">
        <f t="shared" si="70"/>
        <v>1.7036997339753349E-3</v>
      </c>
      <c r="AW128" s="179">
        <f t="shared" si="71"/>
        <v>0</v>
      </c>
      <c r="AX128" s="179">
        <f t="shared" si="72"/>
        <v>0.12628454276192305</v>
      </c>
      <c r="AY128" s="179">
        <f t="shared" si="73"/>
        <v>0</v>
      </c>
      <c r="AZ128" s="179">
        <f t="shared" si="74"/>
        <v>1.2553603415825447E-3</v>
      </c>
      <c r="BA128" s="179">
        <f t="shared" si="75"/>
        <v>0</v>
      </c>
      <c r="BB128" s="179">
        <f t="shared" si="76"/>
        <v>0</v>
      </c>
      <c r="BC128" s="179">
        <f t="shared" si="77"/>
        <v>0</v>
      </c>
      <c r="BD128" s="181">
        <f t="shared" si="78"/>
        <v>1.0000000000000002</v>
      </c>
      <c r="BE128" s="225"/>
    </row>
    <row r="129" spans="2:57" ht="15.75" x14ac:dyDescent="0.25">
      <c r="B129" s="73"/>
      <c r="C129" s="198"/>
      <c r="D129" s="46" t="s">
        <v>96</v>
      </c>
      <c r="E129" s="47" t="s">
        <v>9</v>
      </c>
      <c r="F129" s="47" t="s">
        <v>98</v>
      </c>
      <c r="G129" s="17">
        <v>0</v>
      </c>
      <c r="H129" s="16">
        <v>3384.866</v>
      </c>
      <c r="I129" s="17">
        <v>330</v>
      </c>
      <c r="J129" s="17">
        <v>0</v>
      </c>
      <c r="K129" s="17">
        <v>0</v>
      </c>
      <c r="L129" s="17">
        <v>402</v>
      </c>
      <c r="M129" s="17">
        <v>0</v>
      </c>
      <c r="N129" s="17">
        <v>105</v>
      </c>
      <c r="O129" s="17">
        <v>6.75</v>
      </c>
      <c r="P129" s="17">
        <v>375</v>
      </c>
      <c r="Q129" s="17">
        <v>0</v>
      </c>
      <c r="R129" s="17">
        <v>0</v>
      </c>
      <c r="S129" s="17">
        <v>0</v>
      </c>
      <c r="T129" s="17">
        <v>45</v>
      </c>
      <c r="U129" s="17">
        <v>492.08259999999996</v>
      </c>
      <c r="V129" s="17">
        <v>0</v>
      </c>
      <c r="W129" s="160">
        <v>5</v>
      </c>
      <c r="X129" s="17">
        <v>0</v>
      </c>
      <c r="Y129" s="17">
        <v>0</v>
      </c>
      <c r="Z129" s="17">
        <v>0</v>
      </c>
      <c r="AA129" s="69">
        <f t="shared" si="57"/>
        <v>5140.6985999999997</v>
      </c>
      <c r="AB129" s="201"/>
      <c r="AF129" s="198"/>
      <c r="AG129" s="46" t="s">
        <v>96</v>
      </c>
      <c r="AH129" s="47" t="s">
        <v>9</v>
      </c>
      <c r="AI129" s="47" t="s">
        <v>98</v>
      </c>
      <c r="AJ129" s="179">
        <f t="shared" si="58"/>
        <v>0</v>
      </c>
      <c r="AK129" s="179">
        <f t="shared" si="59"/>
        <v>0.6584447491241755</v>
      </c>
      <c r="AL129" s="179">
        <f t="shared" si="60"/>
        <v>6.4193609794590961E-2</v>
      </c>
      <c r="AM129" s="179">
        <f t="shared" si="61"/>
        <v>0</v>
      </c>
      <c r="AN129" s="179">
        <f t="shared" si="62"/>
        <v>0</v>
      </c>
      <c r="AO129" s="179">
        <f t="shared" si="63"/>
        <v>7.8199488295228978E-2</v>
      </c>
      <c r="AP129" s="179">
        <f t="shared" si="64"/>
        <v>0</v>
      </c>
      <c r="AQ129" s="179">
        <f t="shared" si="65"/>
        <v>2.0425239480097123E-2</v>
      </c>
      <c r="AR129" s="179">
        <f t="shared" si="66"/>
        <v>1.3130511094348149E-3</v>
      </c>
      <c r="AS129" s="179">
        <f t="shared" si="67"/>
        <v>7.294728385748972E-2</v>
      </c>
      <c r="AT129" s="179">
        <f t="shared" si="68"/>
        <v>0</v>
      </c>
      <c r="AU129" s="179">
        <f t="shared" si="69"/>
        <v>0</v>
      </c>
      <c r="AV129" s="179">
        <f t="shared" si="70"/>
        <v>0</v>
      </c>
      <c r="AW129" s="179">
        <f t="shared" si="71"/>
        <v>8.7536740628987673E-3</v>
      </c>
      <c r="AX129" s="179">
        <f t="shared" si="72"/>
        <v>9.5722904276084181E-2</v>
      </c>
      <c r="AY129" s="179">
        <f t="shared" si="73"/>
        <v>0</v>
      </c>
      <c r="AZ129" s="179">
        <f t="shared" si="74"/>
        <v>9.7263045143319632E-4</v>
      </c>
      <c r="BA129" s="179">
        <f t="shared" si="75"/>
        <v>0</v>
      </c>
      <c r="BB129" s="179">
        <f t="shared" si="76"/>
        <v>0</v>
      </c>
      <c r="BC129" s="179">
        <f t="shared" si="77"/>
        <v>0</v>
      </c>
      <c r="BD129" s="181">
        <f t="shared" si="78"/>
        <v>1</v>
      </c>
      <c r="BE129" s="225"/>
    </row>
    <row r="130" spans="2:57" ht="15.75" x14ac:dyDescent="0.25">
      <c r="B130" s="73"/>
      <c r="C130" s="198"/>
      <c r="D130" s="46" t="s">
        <v>96</v>
      </c>
      <c r="E130" s="47" t="s">
        <v>9</v>
      </c>
      <c r="F130" s="47" t="s">
        <v>99</v>
      </c>
      <c r="G130" s="17">
        <v>0</v>
      </c>
      <c r="H130" s="16">
        <v>4003.7361999999998</v>
      </c>
      <c r="I130" s="17">
        <v>315</v>
      </c>
      <c r="J130" s="17">
        <v>0</v>
      </c>
      <c r="K130" s="17">
        <v>0</v>
      </c>
      <c r="L130" s="17">
        <v>0</v>
      </c>
      <c r="M130" s="17">
        <v>0</v>
      </c>
      <c r="N130" s="17">
        <v>130.65729999999999</v>
      </c>
      <c r="O130" s="17">
        <v>17.25</v>
      </c>
      <c r="P130" s="17">
        <v>180</v>
      </c>
      <c r="Q130" s="17">
        <v>0</v>
      </c>
      <c r="R130" s="17">
        <v>0</v>
      </c>
      <c r="S130" s="17">
        <v>51.571399999999997</v>
      </c>
      <c r="T130" s="17">
        <v>0</v>
      </c>
      <c r="U130" s="17">
        <v>559.6481</v>
      </c>
      <c r="V130" s="17">
        <v>0</v>
      </c>
      <c r="W130" s="160">
        <v>0</v>
      </c>
      <c r="X130" s="17">
        <v>0</v>
      </c>
      <c r="Y130" s="17">
        <v>0</v>
      </c>
      <c r="Z130" s="17">
        <v>0</v>
      </c>
      <c r="AA130" s="69">
        <f t="shared" si="57"/>
        <v>5257.8629999999994</v>
      </c>
      <c r="AB130" s="201"/>
      <c r="AF130" s="198"/>
      <c r="AG130" s="46" t="s">
        <v>96</v>
      </c>
      <c r="AH130" s="47" t="s">
        <v>9</v>
      </c>
      <c r="AI130" s="47" t="s">
        <v>99</v>
      </c>
      <c r="AJ130" s="179">
        <f t="shared" si="58"/>
        <v>0</v>
      </c>
      <c r="AK130" s="179">
        <f t="shared" si="59"/>
        <v>0.76147594564559795</v>
      </c>
      <c r="AL130" s="179">
        <f t="shared" si="60"/>
        <v>5.9910271530467803E-2</v>
      </c>
      <c r="AM130" s="179">
        <f t="shared" si="61"/>
        <v>0</v>
      </c>
      <c r="AN130" s="179">
        <f t="shared" si="62"/>
        <v>0</v>
      </c>
      <c r="AO130" s="179">
        <f t="shared" si="63"/>
        <v>0</v>
      </c>
      <c r="AP130" s="179">
        <f t="shared" si="64"/>
        <v>0</v>
      </c>
      <c r="AQ130" s="179">
        <f t="shared" si="65"/>
        <v>2.4849886731548542E-2</v>
      </c>
      <c r="AR130" s="179">
        <f t="shared" si="66"/>
        <v>3.2808005838113321E-3</v>
      </c>
      <c r="AS130" s="179">
        <f t="shared" si="67"/>
        <v>3.4234440874553032E-2</v>
      </c>
      <c r="AT130" s="179">
        <f t="shared" si="68"/>
        <v>0</v>
      </c>
      <c r="AU130" s="179">
        <f t="shared" si="69"/>
        <v>0</v>
      </c>
      <c r="AV130" s="179">
        <f t="shared" si="70"/>
        <v>9.808433578432911E-3</v>
      </c>
      <c r="AW130" s="179">
        <f t="shared" si="71"/>
        <v>0</v>
      </c>
      <c r="AX130" s="179">
        <f t="shared" si="72"/>
        <v>0.10644022105558856</v>
      </c>
      <c r="AY130" s="179">
        <f t="shared" si="73"/>
        <v>0</v>
      </c>
      <c r="AZ130" s="179">
        <f t="shared" si="74"/>
        <v>0</v>
      </c>
      <c r="BA130" s="179">
        <f t="shared" si="75"/>
        <v>0</v>
      </c>
      <c r="BB130" s="179">
        <f t="shared" si="76"/>
        <v>0</v>
      </c>
      <c r="BC130" s="179">
        <f t="shared" si="77"/>
        <v>0</v>
      </c>
      <c r="BD130" s="181">
        <f t="shared" si="78"/>
        <v>1</v>
      </c>
      <c r="BE130" s="225"/>
    </row>
    <row r="131" spans="2:57" ht="15.75" x14ac:dyDescent="0.25">
      <c r="B131" s="73"/>
      <c r="C131" s="199"/>
      <c r="D131" s="42" t="s">
        <v>96</v>
      </c>
      <c r="E131" s="43" t="s">
        <v>9</v>
      </c>
      <c r="F131" s="43" t="s">
        <v>100</v>
      </c>
      <c r="G131" s="258">
        <v>0</v>
      </c>
      <c r="H131" s="259">
        <v>9473.4324000000015</v>
      </c>
      <c r="I131" s="258">
        <v>0</v>
      </c>
      <c r="J131" s="258">
        <v>0</v>
      </c>
      <c r="K131" s="258">
        <v>106.12389999999999</v>
      </c>
      <c r="L131" s="258">
        <v>0</v>
      </c>
      <c r="M131" s="258">
        <v>0</v>
      </c>
      <c r="N131" s="258">
        <v>162.22219999999999</v>
      </c>
      <c r="O131" s="258">
        <v>15</v>
      </c>
      <c r="P131" s="258">
        <v>1170.3659</v>
      </c>
      <c r="Q131" s="258">
        <v>0</v>
      </c>
      <c r="R131" s="258">
        <v>0</v>
      </c>
      <c r="S131" s="258">
        <v>110.28569999999999</v>
      </c>
      <c r="T131" s="258">
        <v>0</v>
      </c>
      <c r="U131" s="258">
        <v>1759.5347999999999</v>
      </c>
      <c r="V131" s="258">
        <v>0</v>
      </c>
      <c r="W131" s="260">
        <v>0</v>
      </c>
      <c r="X131" s="258">
        <v>0</v>
      </c>
      <c r="Y131" s="258">
        <v>0</v>
      </c>
      <c r="Z131" s="258">
        <v>0</v>
      </c>
      <c r="AA131" s="295">
        <f t="shared" si="57"/>
        <v>12796.964900000003</v>
      </c>
      <c r="AB131" s="202"/>
      <c r="AF131" s="199"/>
      <c r="AG131" s="42" t="s">
        <v>96</v>
      </c>
      <c r="AH131" s="43" t="s">
        <v>9</v>
      </c>
      <c r="AI131" s="43" t="s">
        <v>100</v>
      </c>
      <c r="AJ131" s="179">
        <f t="shared" si="58"/>
        <v>0</v>
      </c>
      <c r="AK131" s="179">
        <f t="shared" si="59"/>
        <v>0.74028744112598133</v>
      </c>
      <c r="AL131" s="179">
        <f t="shared" si="60"/>
        <v>0</v>
      </c>
      <c r="AM131" s="179">
        <f t="shared" si="61"/>
        <v>0</v>
      </c>
      <c r="AN131" s="179">
        <f t="shared" si="62"/>
        <v>8.2928960756936954E-3</v>
      </c>
      <c r="AO131" s="179">
        <f t="shared" si="63"/>
        <v>0</v>
      </c>
      <c r="AP131" s="179">
        <f t="shared" si="64"/>
        <v>0</v>
      </c>
      <c r="AQ131" s="179">
        <f t="shared" si="65"/>
        <v>1.267661521834759E-2</v>
      </c>
      <c r="AR131" s="179">
        <f t="shared" si="66"/>
        <v>1.1721529376078853E-3</v>
      </c>
      <c r="AS131" s="179">
        <f t="shared" si="67"/>
        <v>9.1456521850739755E-2</v>
      </c>
      <c r="AT131" s="179">
        <f t="shared" si="68"/>
        <v>0</v>
      </c>
      <c r="AU131" s="179">
        <f t="shared" si="69"/>
        <v>0</v>
      </c>
      <c r="AV131" s="179">
        <f t="shared" si="70"/>
        <v>8.6181138154094623E-3</v>
      </c>
      <c r="AW131" s="179">
        <f t="shared" si="71"/>
        <v>0</v>
      </c>
      <c r="AX131" s="179">
        <f t="shared" si="72"/>
        <v>0.13749625897622017</v>
      </c>
      <c r="AY131" s="179">
        <f t="shared" si="73"/>
        <v>0</v>
      </c>
      <c r="AZ131" s="179">
        <f t="shared" si="74"/>
        <v>0</v>
      </c>
      <c r="BA131" s="179">
        <f t="shared" si="75"/>
        <v>0</v>
      </c>
      <c r="BB131" s="179">
        <f t="shared" si="76"/>
        <v>0</v>
      </c>
      <c r="BC131" s="179">
        <f t="shared" si="77"/>
        <v>0</v>
      </c>
      <c r="BD131" s="181">
        <f t="shared" si="78"/>
        <v>0.99999999999999989</v>
      </c>
      <c r="BE131" s="226"/>
    </row>
    <row r="132" spans="2:57" ht="15.75" x14ac:dyDescent="0.25">
      <c r="B132" s="73"/>
      <c r="C132" s="70"/>
      <c r="D132" s="44" t="s">
        <v>101</v>
      </c>
      <c r="E132" s="45" t="s">
        <v>9</v>
      </c>
      <c r="F132" s="45" t="s">
        <v>101</v>
      </c>
      <c r="G132" s="266">
        <v>0</v>
      </c>
      <c r="H132" s="267">
        <v>5484.0869999999995</v>
      </c>
      <c r="I132" s="103">
        <v>0</v>
      </c>
      <c r="J132" s="103">
        <v>0</v>
      </c>
      <c r="K132" s="103">
        <v>43.876100000000001</v>
      </c>
      <c r="L132" s="103">
        <v>0</v>
      </c>
      <c r="M132" s="103">
        <v>0</v>
      </c>
      <c r="N132" s="103">
        <v>100.7778</v>
      </c>
      <c r="O132" s="103">
        <v>27.375</v>
      </c>
      <c r="P132" s="103">
        <v>660.63409999999999</v>
      </c>
      <c r="Q132" s="103">
        <v>0</v>
      </c>
      <c r="R132" s="103">
        <v>0</v>
      </c>
      <c r="S132" s="103">
        <v>59.571399999999997</v>
      </c>
      <c r="T132" s="103">
        <v>0</v>
      </c>
      <c r="U132" s="103">
        <v>1047.5901999999999</v>
      </c>
      <c r="V132" s="103">
        <v>0</v>
      </c>
      <c r="W132" s="174">
        <v>0</v>
      </c>
      <c r="X132" s="103">
        <v>0</v>
      </c>
      <c r="Y132" s="103">
        <v>0</v>
      </c>
      <c r="Z132" s="268">
        <v>0</v>
      </c>
      <c r="AA132" s="296">
        <f t="shared" si="57"/>
        <v>7423.9115999999995</v>
      </c>
      <c r="AB132" s="146">
        <f>SUM(AA132)</f>
        <v>7423.9115999999995</v>
      </c>
      <c r="AF132" s="70"/>
      <c r="AG132" s="44" t="s">
        <v>101</v>
      </c>
      <c r="AH132" s="45" t="s">
        <v>9</v>
      </c>
      <c r="AI132" s="45" t="s">
        <v>101</v>
      </c>
      <c r="AJ132" s="179">
        <f t="shared" si="58"/>
        <v>0</v>
      </c>
      <c r="AK132" s="179">
        <f t="shared" si="59"/>
        <v>0.73870585959024615</v>
      </c>
      <c r="AL132" s="179">
        <f t="shared" si="60"/>
        <v>0</v>
      </c>
      <c r="AM132" s="179">
        <f t="shared" si="61"/>
        <v>0</v>
      </c>
      <c r="AN132" s="179">
        <f t="shared" si="62"/>
        <v>5.910105395112733E-3</v>
      </c>
      <c r="AO132" s="179">
        <f t="shared" si="63"/>
        <v>0</v>
      </c>
      <c r="AP132" s="179">
        <f t="shared" si="64"/>
        <v>0</v>
      </c>
      <c r="AQ132" s="179">
        <f t="shared" si="65"/>
        <v>1.3574757544257398E-2</v>
      </c>
      <c r="AR132" s="179">
        <f t="shared" si="66"/>
        <v>3.6874092089135332E-3</v>
      </c>
      <c r="AS132" s="179">
        <f t="shared" si="67"/>
        <v>8.8987333847024799E-2</v>
      </c>
      <c r="AT132" s="179">
        <f t="shared" si="68"/>
        <v>0</v>
      </c>
      <c r="AU132" s="179">
        <f t="shared" si="69"/>
        <v>0</v>
      </c>
      <c r="AV132" s="179">
        <f t="shared" si="70"/>
        <v>8.0242604181870909E-3</v>
      </c>
      <c r="AW132" s="179">
        <f t="shared" si="71"/>
        <v>0</v>
      </c>
      <c r="AX132" s="179">
        <f t="shared" si="72"/>
        <v>0.14111027399625825</v>
      </c>
      <c r="AY132" s="179">
        <f t="shared" si="73"/>
        <v>0</v>
      </c>
      <c r="AZ132" s="179">
        <f t="shared" si="74"/>
        <v>0</v>
      </c>
      <c r="BA132" s="179">
        <f t="shared" si="75"/>
        <v>0</v>
      </c>
      <c r="BB132" s="179">
        <f t="shared" si="76"/>
        <v>0</v>
      </c>
      <c r="BC132" s="179">
        <f t="shared" si="77"/>
        <v>0</v>
      </c>
      <c r="BD132" s="181">
        <f t="shared" si="78"/>
        <v>1</v>
      </c>
      <c r="BE132" s="190">
        <f>SUM(BD132)</f>
        <v>1</v>
      </c>
    </row>
    <row r="133" spans="2:57" ht="15.75" x14ac:dyDescent="0.25">
      <c r="B133" s="73"/>
      <c r="C133" s="197"/>
      <c r="D133" s="40" t="s">
        <v>102</v>
      </c>
      <c r="E133" s="41" t="s">
        <v>10</v>
      </c>
      <c r="F133" s="41" t="s">
        <v>103</v>
      </c>
      <c r="G133" s="83">
        <v>0</v>
      </c>
      <c r="H133" s="254">
        <v>0</v>
      </c>
      <c r="I133" s="83">
        <v>6200</v>
      </c>
      <c r="J133" s="83">
        <v>0</v>
      </c>
      <c r="K133" s="83">
        <v>0</v>
      </c>
      <c r="L133" s="83">
        <v>0</v>
      </c>
      <c r="M133" s="83">
        <v>0</v>
      </c>
      <c r="N133" s="83">
        <v>0</v>
      </c>
      <c r="O133" s="83">
        <v>0</v>
      </c>
      <c r="P133" s="83">
        <v>0</v>
      </c>
      <c r="Q133" s="83">
        <v>0</v>
      </c>
      <c r="R133" s="83">
        <v>0</v>
      </c>
      <c r="S133" s="83">
        <v>0</v>
      </c>
      <c r="T133" s="83">
        <v>0</v>
      </c>
      <c r="U133" s="83">
        <v>0</v>
      </c>
      <c r="V133" s="83">
        <v>0</v>
      </c>
      <c r="W133" s="168">
        <v>54</v>
      </c>
      <c r="X133" s="83">
        <v>0</v>
      </c>
      <c r="Y133" s="83">
        <v>0</v>
      </c>
      <c r="Z133" s="83">
        <v>0</v>
      </c>
      <c r="AA133" s="293">
        <f t="shared" si="57"/>
        <v>6200</v>
      </c>
      <c r="AB133" s="203">
        <f>SUM(AA133:AA135)</f>
        <v>10412</v>
      </c>
      <c r="AF133" s="197"/>
      <c r="AG133" s="40" t="s">
        <v>102</v>
      </c>
      <c r="AH133" s="41" t="s">
        <v>10</v>
      </c>
      <c r="AI133" s="41" t="s">
        <v>103</v>
      </c>
      <c r="AJ133" s="179">
        <f t="shared" si="58"/>
        <v>0</v>
      </c>
      <c r="AK133" s="179">
        <f t="shared" si="59"/>
        <v>0</v>
      </c>
      <c r="AL133" s="179">
        <f t="shared" si="60"/>
        <v>1</v>
      </c>
      <c r="AM133" s="179">
        <f t="shared" si="61"/>
        <v>0</v>
      </c>
      <c r="AN133" s="179">
        <f t="shared" si="62"/>
        <v>0</v>
      </c>
      <c r="AO133" s="179">
        <f t="shared" si="63"/>
        <v>0</v>
      </c>
      <c r="AP133" s="179">
        <f t="shared" si="64"/>
        <v>0</v>
      </c>
      <c r="AQ133" s="179">
        <f t="shared" si="65"/>
        <v>0</v>
      </c>
      <c r="AR133" s="179">
        <f t="shared" si="66"/>
        <v>0</v>
      </c>
      <c r="AS133" s="179">
        <f t="shared" si="67"/>
        <v>0</v>
      </c>
      <c r="AT133" s="179">
        <f t="shared" si="68"/>
        <v>0</v>
      </c>
      <c r="AU133" s="179">
        <f t="shared" si="69"/>
        <v>0</v>
      </c>
      <c r="AV133" s="179">
        <f t="shared" si="70"/>
        <v>0</v>
      </c>
      <c r="AW133" s="179">
        <f t="shared" si="71"/>
        <v>0</v>
      </c>
      <c r="AX133" s="179">
        <f t="shared" si="72"/>
        <v>0</v>
      </c>
      <c r="AY133" s="179">
        <f t="shared" si="73"/>
        <v>0</v>
      </c>
      <c r="AZ133" s="179">
        <f t="shared" si="74"/>
        <v>8.7096774193548381E-3</v>
      </c>
      <c r="BA133" s="179">
        <f t="shared" si="75"/>
        <v>0</v>
      </c>
      <c r="BB133" s="179">
        <f t="shared" si="76"/>
        <v>0</v>
      </c>
      <c r="BC133" s="179">
        <f t="shared" si="77"/>
        <v>0</v>
      </c>
      <c r="BD133" s="181">
        <f t="shared" si="78"/>
        <v>1</v>
      </c>
      <c r="BE133" s="227">
        <f>SUM(BD133:BD135)</f>
        <v>2</v>
      </c>
    </row>
    <row r="134" spans="2:57" ht="15.75" x14ac:dyDescent="0.25">
      <c r="B134" s="73"/>
      <c r="C134" s="198"/>
      <c r="D134" s="40" t="s">
        <v>102</v>
      </c>
      <c r="E134" s="41" t="s">
        <v>10</v>
      </c>
      <c r="F134" s="57" t="s">
        <v>104</v>
      </c>
      <c r="G134" s="17">
        <v>0</v>
      </c>
      <c r="H134" s="16">
        <v>0</v>
      </c>
      <c r="I134" s="17">
        <v>3757</v>
      </c>
      <c r="J134" s="17">
        <v>0</v>
      </c>
      <c r="K134" s="17">
        <v>0</v>
      </c>
      <c r="L134" s="17">
        <v>0</v>
      </c>
      <c r="M134" s="17">
        <v>0</v>
      </c>
      <c r="N134" s="17">
        <v>140</v>
      </c>
      <c r="O134" s="17">
        <v>180</v>
      </c>
      <c r="P134" s="17">
        <v>60</v>
      </c>
      <c r="Q134" s="17">
        <v>0</v>
      </c>
      <c r="R134" s="17">
        <v>0</v>
      </c>
      <c r="S134" s="17">
        <v>0</v>
      </c>
      <c r="T134" s="17">
        <v>0</v>
      </c>
      <c r="U134" s="17">
        <v>75</v>
      </c>
      <c r="V134" s="17">
        <v>0</v>
      </c>
      <c r="W134" s="160">
        <v>129</v>
      </c>
      <c r="X134" s="17">
        <v>0</v>
      </c>
      <c r="Y134" s="17">
        <v>0</v>
      </c>
      <c r="Z134" s="17">
        <v>0</v>
      </c>
      <c r="AA134" s="69">
        <f t="shared" si="57"/>
        <v>4212</v>
      </c>
      <c r="AB134" s="201"/>
      <c r="AF134" s="198"/>
      <c r="AG134" s="40" t="s">
        <v>102</v>
      </c>
      <c r="AH134" s="41" t="s">
        <v>10</v>
      </c>
      <c r="AI134" s="57" t="s">
        <v>104</v>
      </c>
      <c r="AJ134" s="179">
        <f t="shared" si="58"/>
        <v>0</v>
      </c>
      <c r="AK134" s="179">
        <f t="shared" si="59"/>
        <v>0</v>
      </c>
      <c r="AL134" s="179">
        <f t="shared" si="60"/>
        <v>0.89197530864197527</v>
      </c>
      <c r="AM134" s="179">
        <f t="shared" si="61"/>
        <v>0</v>
      </c>
      <c r="AN134" s="179">
        <f t="shared" si="62"/>
        <v>0</v>
      </c>
      <c r="AO134" s="179">
        <f t="shared" si="63"/>
        <v>0</v>
      </c>
      <c r="AP134" s="179">
        <f t="shared" si="64"/>
        <v>0</v>
      </c>
      <c r="AQ134" s="179">
        <f t="shared" si="65"/>
        <v>3.3238366571699908E-2</v>
      </c>
      <c r="AR134" s="179">
        <f t="shared" si="66"/>
        <v>4.2735042735042736E-2</v>
      </c>
      <c r="AS134" s="179">
        <f t="shared" si="67"/>
        <v>1.4245014245014245E-2</v>
      </c>
      <c r="AT134" s="179">
        <f t="shared" si="68"/>
        <v>0</v>
      </c>
      <c r="AU134" s="179">
        <f t="shared" si="69"/>
        <v>0</v>
      </c>
      <c r="AV134" s="179">
        <f t="shared" si="70"/>
        <v>0</v>
      </c>
      <c r="AW134" s="179">
        <f t="shared" si="71"/>
        <v>0</v>
      </c>
      <c r="AX134" s="179">
        <f t="shared" si="72"/>
        <v>1.7806267806267807E-2</v>
      </c>
      <c r="AY134" s="179">
        <f t="shared" si="73"/>
        <v>0</v>
      </c>
      <c r="AZ134" s="179">
        <f t="shared" si="74"/>
        <v>3.0626780626780627E-2</v>
      </c>
      <c r="BA134" s="179">
        <f t="shared" si="75"/>
        <v>0</v>
      </c>
      <c r="BB134" s="179">
        <f t="shared" si="76"/>
        <v>0</v>
      </c>
      <c r="BC134" s="179">
        <f t="shared" si="77"/>
        <v>0</v>
      </c>
      <c r="BD134" s="181">
        <f t="shared" si="78"/>
        <v>1</v>
      </c>
      <c r="BE134" s="225"/>
    </row>
    <row r="135" spans="2:57" ht="15.75" x14ac:dyDescent="0.25">
      <c r="B135" s="73"/>
      <c r="C135" s="199"/>
      <c r="D135" s="42" t="s">
        <v>102</v>
      </c>
      <c r="E135" s="43" t="s">
        <v>10</v>
      </c>
      <c r="F135" s="43" t="s">
        <v>191</v>
      </c>
      <c r="G135" s="269"/>
      <c r="H135" s="256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169"/>
      <c r="X135" s="89"/>
      <c r="Y135" s="89"/>
      <c r="Z135" s="89"/>
      <c r="AA135" s="294">
        <f t="shared" si="57"/>
        <v>0</v>
      </c>
      <c r="AB135" s="202"/>
      <c r="AF135" s="199"/>
      <c r="AG135" s="42" t="s">
        <v>102</v>
      </c>
      <c r="AH135" s="43" t="s">
        <v>10</v>
      </c>
      <c r="AI135" s="43" t="s">
        <v>191</v>
      </c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5"/>
      <c r="BD135" s="181">
        <f t="shared" si="78"/>
        <v>0</v>
      </c>
      <c r="BE135" s="226"/>
    </row>
    <row r="136" spans="2:57" ht="15.75" x14ac:dyDescent="0.25">
      <c r="B136" s="73"/>
      <c r="C136" s="197"/>
      <c r="D136" s="46" t="s">
        <v>105</v>
      </c>
      <c r="E136" s="47" t="s">
        <v>14</v>
      </c>
      <c r="F136" s="60" t="s">
        <v>106</v>
      </c>
      <c r="G136" s="83">
        <v>0</v>
      </c>
      <c r="H136" s="254">
        <v>0</v>
      </c>
      <c r="I136" s="83">
        <v>22.5</v>
      </c>
      <c r="J136" s="83">
        <v>0</v>
      </c>
      <c r="K136" s="83">
        <v>45</v>
      </c>
      <c r="L136" s="83">
        <v>0</v>
      </c>
      <c r="M136" s="83">
        <v>0</v>
      </c>
      <c r="N136" s="83">
        <v>2983.8806</v>
      </c>
      <c r="O136" s="83">
        <v>0</v>
      </c>
      <c r="P136" s="83">
        <v>325.71109999999999</v>
      </c>
      <c r="Q136" s="83">
        <v>0</v>
      </c>
      <c r="R136" s="83">
        <v>0</v>
      </c>
      <c r="S136" s="83">
        <v>0</v>
      </c>
      <c r="T136" s="83">
        <v>5.625</v>
      </c>
      <c r="U136" s="83">
        <v>0</v>
      </c>
      <c r="V136" s="83">
        <v>0</v>
      </c>
      <c r="W136" s="168">
        <v>60</v>
      </c>
      <c r="X136" s="83">
        <v>0</v>
      </c>
      <c r="Y136" s="83">
        <v>0</v>
      </c>
      <c r="Z136" s="83">
        <v>0</v>
      </c>
      <c r="AA136" s="293">
        <f t="shared" si="57"/>
        <v>3382.7166999999999</v>
      </c>
      <c r="AB136" s="203">
        <f>SUM(AA136:AA144)</f>
        <v>23413.466899999999</v>
      </c>
      <c r="AF136" s="197"/>
      <c r="AG136" s="46" t="s">
        <v>105</v>
      </c>
      <c r="AH136" s="47" t="s">
        <v>14</v>
      </c>
      <c r="AI136" s="60" t="s">
        <v>106</v>
      </c>
      <c r="AJ136" s="179">
        <f t="shared" si="58"/>
        <v>0</v>
      </c>
      <c r="AK136" s="179">
        <f t="shared" si="59"/>
        <v>0</v>
      </c>
      <c r="AL136" s="179">
        <f t="shared" si="60"/>
        <v>6.6514585747012162E-3</v>
      </c>
      <c r="AM136" s="179">
        <f t="shared" si="61"/>
        <v>0</v>
      </c>
      <c r="AN136" s="179">
        <f t="shared" si="62"/>
        <v>1.3302917149402432E-2</v>
      </c>
      <c r="AO136" s="179">
        <f t="shared" si="63"/>
        <v>0</v>
      </c>
      <c r="AP136" s="179">
        <f t="shared" si="64"/>
        <v>0</v>
      </c>
      <c r="AQ136" s="179">
        <f t="shared" si="65"/>
        <v>0.88209592012242699</v>
      </c>
      <c r="AR136" s="179">
        <f t="shared" si="66"/>
        <v>0</v>
      </c>
      <c r="AS136" s="179">
        <f t="shared" si="67"/>
        <v>9.6286839509793998E-2</v>
      </c>
      <c r="AT136" s="179">
        <f t="shared" si="68"/>
        <v>0</v>
      </c>
      <c r="AU136" s="179">
        <f t="shared" si="69"/>
        <v>0</v>
      </c>
      <c r="AV136" s="179">
        <f t="shared" si="70"/>
        <v>0</v>
      </c>
      <c r="AW136" s="179">
        <f t="shared" si="71"/>
        <v>1.662864643675304E-3</v>
      </c>
      <c r="AX136" s="179">
        <f t="shared" si="72"/>
        <v>0</v>
      </c>
      <c r="AY136" s="179">
        <f t="shared" si="73"/>
        <v>0</v>
      </c>
      <c r="AZ136" s="179">
        <f t="shared" si="74"/>
        <v>1.7737222865869907E-2</v>
      </c>
      <c r="BA136" s="179">
        <f t="shared" si="75"/>
        <v>0</v>
      </c>
      <c r="BB136" s="179">
        <f t="shared" si="76"/>
        <v>0</v>
      </c>
      <c r="BC136" s="179">
        <f t="shared" si="77"/>
        <v>0</v>
      </c>
      <c r="BD136" s="181">
        <f t="shared" si="78"/>
        <v>1</v>
      </c>
      <c r="BE136" s="227">
        <v>1</v>
      </c>
    </row>
    <row r="137" spans="2:57" ht="15.75" x14ac:dyDescent="0.25">
      <c r="B137" s="73"/>
      <c r="C137" s="198"/>
      <c r="D137" s="46" t="s">
        <v>105</v>
      </c>
      <c r="E137" s="47" t="s">
        <v>14</v>
      </c>
      <c r="F137" s="48" t="s">
        <v>107</v>
      </c>
      <c r="G137" s="17">
        <v>0</v>
      </c>
      <c r="H137" s="16">
        <v>0</v>
      </c>
      <c r="I137" s="17">
        <v>0</v>
      </c>
      <c r="J137" s="17">
        <v>0</v>
      </c>
      <c r="K137" s="17">
        <v>33.75</v>
      </c>
      <c r="L137" s="17">
        <v>0</v>
      </c>
      <c r="M137" s="17">
        <v>0</v>
      </c>
      <c r="N137" s="17">
        <v>2563.9492</v>
      </c>
      <c r="O137" s="17">
        <v>0</v>
      </c>
      <c r="P137" s="17">
        <v>233.86669999999998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60">
        <v>30</v>
      </c>
      <c r="X137" s="17">
        <v>0</v>
      </c>
      <c r="Y137" s="17">
        <v>0</v>
      </c>
      <c r="Z137" s="17">
        <v>0</v>
      </c>
      <c r="AA137" s="69">
        <f t="shared" si="57"/>
        <v>2831.5659000000001</v>
      </c>
      <c r="AB137" s="201"/>
      <c r="AF137" s="198"/>
      <c r="AG137" s="46" t="s">
        <v>105</v>
      </c>
      <c r="AH137" s="47" t="s">
        <v>14</v>
      </c>
      <c r="AI137" s="48" t="s">
        <v>107</v>
      </c>
      <c r="AJ137" s="179">
        <f t="shared" si="58"/>
        <v>0</v>
      </c>
      <c r="AK137" s="179">
        <f t="shared" si="59"/>
        <v>0</v>
      </c>
      <c r="AL137" s="179">
        <f t="shared" si="60"/>
        <v>0</v>
      </c>
      <c r="AM137" s="179">
        <f t="shared" si="61"/>
        <v>0</v>
      </c>
      <c r="AN137" s="179">
        <f t="shared" si="62"/>
        <v>1.1919199902781707E-2</v>
      </c>
      <c r="AO137" s="179">
        <f t="shared" si="63"/>
        <v>0</v>
      </c>
      <c r="AP137" s="179">
        <f t="shared" si="64"/>
        <v>0</v>
      </c>
      <c r="AQ137" s="179">
        <f t="shared" si="65"/>
        <v>0.90548809052969592</v>
      </c>
      <c r="AR137" s="179">
        <f t="shared" si="66"/>
        <v>0</v>
      </c>
      <c r="AS137" s="179">
        <f t="shared" si="67"/>
        <v>8.2592709567522335E-2</v>
      </c>
      <c r="AT137" s="179">
        <f t="shared" si="68"/>
        <v>0</v>
      </c>
      <c r="AU137" s="179">
        <f t="shared" si="69"/>
        <v>0</v>
      </c>
      <c r="AV137" s="179">
        <f t="shared" si="70"/>
        <v>0</v>
      </c>
      <c r="AW137" s="179">
        <f t="shared" si="71"/>
        <v>0</v>
      </c>
      <c r="AX137" s="179">
        <f t="shared" si="72"/>
        <v>0</v>
      </c>
      <c r="AY137" s="179">
        <f t="shared" si="73"/>
        <v>0</v>
      </c>
      <c r="AZ137" s="179">
        <f t="shared" si="74"/>
        <v>1.0594844358028184E-2</v>
      </c>
      <c r="BA137" s="179">
        <f t="shared" si="75"/>
        <v>0</v>
      </c>
      <c r="BB137" s="179">
        <f t="shared" si="76"/>
        <v>0</v>
      </c>
      <c r="BC137" s="179">
        <f t="shared" si="77"/>
        <v>0</v>
      </c>
      <c r="BD137" s="181">
        <f t="shared" si="78"/>
        <v>1</v>
      </c>
      <c r="BE137" s="225"/>
    </row>
    <row r="138" spans="2:57" ht="15.75" x14ac:dyDescent="0.25">
      <c r="B138" s="73"/>
      <c r="C138" s="198"/>
      <c r="D138" s="46" t="s">
        <v>105</v>
      </c>
      <c r="E138" s="47" t="s">
        <v>14</v>
      </c>
      <c r="F138" s="48" t="s">
        <v>108</v>
      </c>
      <c r="G138" s="17">
        <v>0</v>
      </c>
      <c r="H138" s="16">
        <v>0</v>
      </c>
      <c r="I138" s="17">
        <v>0</v>
      </c>
      <c r="J138" s="17">
        <v>0</v>
      </c>
      <c r="K138" s="17">
        <v>40</v>
      </c>
      <c r="L138" s="17">
        <v>0</v>
      </c>
      <c r="M138" s="17">
        <v>0</v>
      </c>
      <c r="N138" s="17">
        <v>2563.5541999999996</v>
      </c>
      <c r="O138" s="17">
        <v>0</v>
      </c>
      <c r="P138" s="17">
        <v>375.94819999999999</v>
      </c>
      <c r="Q138" s="17">
        <v>0</v>
      </c>
      <c r="R138" s="17">
        <v>0</v>
      </c>
      <c r="S138" s="17">
        <v>0</v>
      </c>
      <c r="T138" s="17">
        <v>5.625</v>
      </c>
      <c r="U138" s="17">
        <v>0</v>
      </c>
      <c r="V138" s="17">
        <v>0</v>
      </c>
      <c r="W138" s="160">
        <v>30</v>
      </c>
      <c r="X138" s="17">
        <v>0</v>
      </c>
      <c r="Y138" s="17">
        <v>0</v>
      </c>
      <c r="Z138" s="17">
        <v>0</v>
      </c>
      <c r="AA138" s="69">
        <f t="shared" si="57"/>
        <v>2985.1273999999994</v>
      </c>
      <c r="AB138" s="201"/>
      <c r="AF138" s="198"/>
      <c r="AG138" s="46" t="s">
        <v>105</v>
      </c>
      <c r="AH138" s="47" t="s">
        <v>14</v>
      </c>
      <c r="AI138" s="48" t="s">
        <v>108</v>
      </c>
      <c r="AJ138" s="179">
        <f t="shared" si="58"/>
        <v>0</v>
      </c>
      <c r="AK138" s="179">
        <f t="shared" si="59"/>
        <v>0</v>
      </c>
      <c r="AL138" s="179">
        <f t="shared" si="60"/>
        <v>0</v>
      </c>
      <c r="AM138" s="179">
        <f t="shared" si="61"/>
        <v>0</v>
      </c>
      <c r="AN138" s="179">
        <f t="shared" si="62"/>
        <v>1.3399763105588059E-2</v>
      </c>
      <c r="AO138" s="179">
        <f t="shared" si="63"/>
        <v>0</v>
      </c>
      <c r="AP138" s="179">
        <f t="shared" si="64"/>
        <v>0</v>
      </c>
      <c r="AQ138" s="179">
        <f t="shared" si="65"/>
        <v>0.85877547470838267</v>
      </c>
      <c r="AR138" s="179">
        <f t="shared" si="66"/>
        <v>0</v>
      </c>
      <c r="AS138" s="179">
        <f t="shared" si="67"/>
        <v>0.12594042049930601</v>
      </c>
      <c r="AT138" s="179">
        <f t="shared" si="68"/>
        <v>0</v>
      </c>
      <c r="AU138" s="179">
        <f t="shared" si="69"/>
        <v>0</v>
      </c>
      <c r="AV138" s="179">
        <f t="shared" si="70"/>
        <v>0</v>
      </c>
      <c r="AW138" s="179">
        <f t="shared" si="71"/>
        <v>1.8843416867233209E-3</v>
      </c>
      <c r="AX138" s="179">
        <f t="shared" si="72"/>
        <v>0</v>
      </c>
      <c r="AY138" s="179">
        <f t="shared" si="73"/>
        <v>0</v>
      </c>
      <c r="AZ138" s="179">
        <f t="shared" si="74"/>
        <v>1.0049822329191044E-2</v>
      </c>
      <c r="BA138" s="179">
        <f t="shared" si="75"/>
        <v>0</v>
      </c>
      <c r="BB138" s="179">
        <f t="shared" si="76"/>
        <v>0</v>
      </c>
      <c r="BC138" s="179">
        <f t="shared" si="77"/>
        <v>0</v>
      </c>
      <c r="BD138" s="181">
        <f t="shared" si="78"/>
        <v>0.99999999999999989</v>
      </c>
      <c r="BE138" s="225"/>
    </row>
    <row r="139" spans="2:57" ht="15.75" x14ac:dyDescent="0.25">
      <c r="B139" s="73"/>
      <c r="C139" s="198"/>
      <c r="D139" s="46" t="s">
        <v>105</v>
      </c>
      <c r="E139" s="47" t="s">
        <v>14</v>
      </c>
      <c r="F139" s="48" t="s">
        <v>109</v>
      </c>
      <c r="G139" s="17">
        <v>0</v>
      </c>
      <c r="H139" s="16">
        <v>110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2636.0095000000001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28.125</v>
      </c>
      <c r="U139" s="17">
        <v>75</v>
      </c>
      <c r="V139" s="17">
        <v>0</v>
      </c>
      <c r="W139" s="160">
        <v>60</v>
      </c>
      <c r="X139" s="17">
        <v>0</v>
      </c>
      <c r="Y139" s="17">
        <v>0</v>
      </c>
      <c r="Z139" s="17">
        <v>0</v>
      </c>
      <c r="AA139" s="69">
        <f t="shared" si="57"/>
        <v>2849.1345000000001</v>
      </c>
      <c r="AB139" s="201"/>
      <c r="AF139" s="198"/>
      <c r="AG139" s="46" t="s">
        <v>105</v>
      </c>
      <c r="AH139" s="47" t="s">
        <v>14</v>
      </c>
      <c r="AI139" s="48" t="s">
        <v>109</v>
      </c>
      <c r="AJ139" s="179">
        <f t="shared" si="58"/>
        <v>0</v>
      </c>
      <c r="AK139" s="179">
        <f t="shared" si="59"/>
        <v>3.8608215933645815E-2</v>
      </c>
      <c r="AL139" s="179">
        <f t="shared" si="60"/>
        <v>0</v>
      </c>
      <c r="AM139" s="179">
        <f t="shared" si="61"/>
        <v>0</v>
      </c>
      <c r="AN139" s="179">
        <f t="shared" si="62"/>
        <v>0</v>
      </c>
      <c r="AO139" s="179">
        <f t="shared" si="63"/>
        <v>0</v>
      </c>
      <c r="AP139" s="179">
        <f t="shared" si="64"/>
        <v>0</v>
      </c>
      <c r="AQ139" s="179">
        <f t="shared" si="65"/>
        <v>0.92519658162856122</v>
      </c>
      <c r="AR139" s="179">
        <f t="shared" si="66"/>
        <v>0</v>
      </c>
      <c r="AS139" s="179">
        <f t="shared" si="67"/>
        <v>0</v>
      </c>
      <c r="AT139" s="179">
        <f t="shared" si="68"/>
        <v>0</v>
      </c>
      <c r="AU139" s="179">
        <f t="shared" si="69"/>
        <v>0</v>
      </c>
      <c r="AV139" s="179">
        <f t="shared" si="70"/>
        <v>0</v>
      </c>
      <c r="AW139" s="179">
        <f t="shared" si="71"/>
        <v>9.8714188466708045E-3</v>
      </c>
      <c r="AX139" s="179">
        <f t="shared" si="72"/>
        <v>2.6323783591122144E-2</v>
      </c>
      <c r="AY139" s="179">
        <f t="shared" si="73"/>
        <v>0</v>
      </c>
      <c r="AZ139" s="179">
        <f t="shared" si="74"/>
        <v>2.1059026872897717E-2</v>
      </c>
      <c r="BA139" s="179">
        <f t="shared" si="75"/>
        <v>0</v>
      </c>
      <c r="BB139" s="179">
        <f t="shared" si="76"/>
        <v>0</v>
      </c>
      <c r="BC139" s="179">
        <f t="shared" si="77"/>
        <v>0</v>
      </c>
      <c r="BD139" s="181">
        <f t="shared" si="78"/>
        <v>0.99999999999999989</v>
      </c>
      <c r="BE139" s="225"/>
    </row>
    <row r="140" spans="2:57" ht="15.75" x14ac:dyDescent="0.25">
      <c r="B140" s="73"/>
      <c r="C140" s="198"/>
      <c r="D140" s="46" t="s">
        <v>105</v>
      </c>
      <c r="E140" s="47" t="s">
        <v>14</v>
      </c>
      <c r="F140" s="48" t="s">
        <v>110</v>
      </c>
      <c r="G140" s="17">
        <v>0</v>
      </c>
      <c r="H140" s="16">
        <v>518</v>
      </c>
      <c r="I140" s="17">
        <v>0</v>
      </c>
      <c r="J140" s="17">
        <v>0</v>
      </c>
      <c r="K140" s="17">
        <v>130</v>
      </c>
      <c r="L140" s="17">
        <v>0</v>
      </c>
      <c r="M140" s="17">
        <v>0</v>
      </c>
      <c r="N140" s="17">
        <v>3798.4389000000001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298</v>
      </c>
      <c r="V140" s="17">
        <v>0</v>
      </c>
      <c r="W140" s="160">
        <v>60</v>
      </c>
      <c r="X140" s="17">
        <v>0</v>
      </c>
      <c r="Y140" s="17">
        <v>0</v>
      </c>
      <c r="Z140" s="17">
        <v>0</v>
      </c>
      <c r="AA140" s="69">
        <f t="shared" si="57"/>
        <v>4744.4389000000001</v>
      </c>
      <c r="AB140" s="201"/>
      <c r="AF140" s="198"/>
      <c r="AG140" s="46" t="s">
        <v>105</v>
      </c>
      <c r="AH140" s="47" t="s">
        <v>14</v>
      </c>
      <c r="AI140" s="48" t="s">
        <v>110</v>
      </c>
      <c r="AJ140" s="179">
        <f t="shared" si="58"/>
        <v>0</v>
      </c>
      <c r="AK140" s="179">
        <f t="shared" si="59"/>
        <v>0.10918045545912711</v>
      </c>
      <c r="AL140" s="179">
        <f t="shared" si="60"/>
        <v>0</v>
      </c>
      <c r="AM140" s="179">
        <f t="shared" si="61"/>
        <v>0</v>
      </c>
      <c r="AN140" s="179">
        <f t="shared" si="62"/>
        <v>2.740050040480024E-2</v>
      </c>
      <c r="AO140" s="179">
        <f t="shared" si="63"/>
        <v>0</v>
      </c>
      <c r="AP140" s="179">
        <f t="shared" si="64"/>
        <v>0</v>
      </c>
      <c r="AQ140" s="179">
        <f t="shared" si="65"/>
        <v>0.80060866628506899</v>
      </c>
      <c r="AR140" s="179">
        <f t="shared" si="66"/>
        <v>0</v>
      </c>
      <c r="AS140" s="179">
        <f t="shared" si="67"/>
        <v>0</v>
      </c>
      <c r="AT140" s="179">
        <f t="shared" si="68"/>
        <v>0</v>
      </c>
      <c r="AU140" s="179">
        <f t="shared" si="69"/>
        <v>0</v>
      </c>
      <c r="AV140" s="179">
        <f t="shared" si="70"/>
        <v>0</v>
      </c>
      <c r="AW140" s="179">
        <f t="shared" si="71"/>
        <v>0</v>
      </c>
      <c r="AX140" s="179">
        <f t="shared" si="72"/>
        <v>6.2810377851003629E-2</v>
      </c>
      <c r="AY140" s="179">
        <f t="shared" si="73"/>
        <v>0</v>
      </c>
      <c r="AZ140" s="179">
        <f t="shared" si="74"/>
        <v>1.2646384802215494E-2</v>
      </c>
      <c r="BA140" s="179">
        <f t="shared" si="75"/>
        <v>0</v>
      </c>
      <c r="BB140" s="179">
        <f t="shared" si="76"/>
        <v>0</v>
      </c>
      <c r="BC140" s="179">
        <f t="shared" si="77"/>
        <v>0</v>
      </c>
      <c r="BD140" s="181">
        <f t="shared" si="78"/>
        <v>1</v>
      </c>
      <c r="BE140" s="225"/>
    </row>
    <row r="141" spans="2:57" ht="15.75" x14ac:dyDescent="0.25">
      <c r="B141" s="73"/>
      <c r="C141" s="198"/>
      <c r="D141" s="46" t="s">
        <v>105</v>
      </c>
      <c r="E141" s="47" t="s">
        <v>14</v>
      </c>
      <c r="F141" s="48" t="s">
        <v>112</v>
      </c>
      <c r="G141" s="17">
        <v>0</v>
      </c>
      <c r="H141" s="16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1412.6857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60">
        <v>30</v>
      </c>
      <c r="X141" s="17">
        <v>0</v>
      </c>
      <c r="Y141" s="17">
        <v>0</v>
      </c>
      <c r="Z141" s="17">
        <v>0</v>
      </c>
      <c r="AA141" s="69">
        <f t="shared" si="57"/>
        <v>1412.6857</v>
      </c>
      <c r="AB141" s="201"/>
      <c r="AF141" s="198"/>
      <c r="AG141" s="46" t="s">
        <v>105</v>
      </c>
      <c r="AH141" s="47" t="s">
        <v>14</v>
      </c>
      <c r="AI141" s="48" t="s">
        <v>112</v>
      </c>
      <c r="AJ141" s="179">
        <f t="shared" si="58"/>
        <v>0</v>
      </c>
      <c r="AK141" s="179">
        <f t="shared" si="59"/>
        <v>0</v>
      </c>
      <c r="AL141" s="179">
        <f t="shared" si="60"/>
        <v>0</v>
      </c>
      <c r="AM141" s="179">
        <f t="shared" si="61"/>
        <v>0</v>
      </c>
      <c r="AN141" s="179">
        <f t="shared" si="62"/>
        <v>0</v>
      </c>
      <c r="AO141" s="179">
        <f t="shared" si="63"/>
        <v>0</v>
      </c>
      <c r="AP141" s="179">
        <f t="shared" si="64"/>
        <v>0</v>
      </c>
      <c r="AQ141" s="179">
        <f t="shared" si="65"/>
        <v>1</v>
      </c>
      <c r="AR141" s="179">
        <f t="shared" si="66"/>
        <v>0</v>
      </c>
      <c r="AS141" s="179">
        <f t="shared" si="67"/>
        <v>0</v>
      </c>
      <c r="AT141" s="179">
        <f t="shared" si="68"/>
        <v>0</v>
      </c>
      <c r="AU141" s="179">
        <f t="shared" si="69"/>
        <v>0</v>
      </c>
      <c r="AV141" s="179">
        <f t="shared" si="70"/>
        <v>0</v>
      </c>
      <c r="AW141" s="179">
        <f t="shared" si="71"/>
        <v>0</v>
      </c>
      <c r="AX141" s="179">
        <f t="shared" si="72"/>
        <v>0</v>
      </c>
      <c r="AY141" s="179">
        <f t="shared" si="73"/>
        <v>0</v>
      </c>
      <c r="AZ141" s="179">
        <f t="shared" si="74"/>
        <v>2.1236146157634354E-2</v>
      </c>
      <c r="BA141" s="179">
        <f t="shared" si="75"/>
        <v>0</v>
      </c>
      <c r="BB141" s="179">
        <f t="shared" si="76"/>
        <v>0</v>
      </c>
      <c r="BC141" s="179">
        <f t="shared" si="77"/>
        <v>0</v>
      </c>
      <c r="BD141" s="181">
        <f t="shared" si="78"/>
        <v>0.99999999999999989</v>
      </c>
      <c r="BE141" s="225"/>
    </row>
    <row r="142" spans="2:57" ht="15.75" x14ac:dyDescent="0.25">
      <c r="B142" s="73"/>
      <c r="C142" s="198"/>
      <c r="D142" s="46" t="s">
        <v>105</v>
      </c>
      <c r="E142" s="47" t="s">
        <v>14</v>
      </c>
      <c r="F142" s="48" t="s">
        <v>113</v>
      </c>
      <c r="G142" s="17">
        <v>0</v>
      </c>
      <c r="H142" s="16">
        <v>0</v>
      </c>
      <c r="I142" s="17">
        <v>0</v>
      </c>
      <c r="J142" s="17">
        <v>0</v>
      </c>
      <c r="K142" s="17">
        <v>11.25</v>
      </c>
      <c r="L142" s="17">
        <v>0</v>
      </c>
      <c r="M142" s="17">
        <v>0</v>
      </c>
      <c r="N142" s="17">
        <v>800.13580000000002</v>
      </c>
      <c r="O142" s="17">
        <v>0</v>
      </c>
      <c r="P142" s="17">
        <v>139.22219999999999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60">
        <v>30</v>
      </c>
      <c r="X142" s="17">
        <v>0</v>
      </c>
      <c r="Y142" s="17">
        <v>0</v>
      </c>
      <c r="Z142" s="17">
        <v>0</v>
      </c>
      <c r="AA142" s="69">
        <f t="shared" si="57"/>
        <v>950.60799999999995</v>
      </c>
      <c r="AB142" s="201"/>
      <c r="AF142" s="198"/>
      <c r="AG142" s="46" t="s">
        <v>105</v>
      </c>
      <c r="AH142" s="47" t="s">
        <v>14</v>
      </c>
      <c r="AI142" s="48" t="s">
        <v>113</v>
      </c>
      <c r="AJ142" s="179">
        <f t="shared" si="58"/>
        <v>0</v>
      </c>
      <c r="AK142" s="179">
        <f t="shared" si="59"/>
        <v>0</v>
      </c>
      <c r="AL142" s="179">
        <f t="shared" si="60"/>
        <v>0</v>
      </c>
      <c r="AM142" s="179">
        <f t="shared" si="61"/>
        <v>0</v>
      </c>
      <c r="AN142" s="179">
        <f t="shared" si="62"/>
        <v>1.1834531163213438E-2</v>
      </c>
      <c r="AO142" s="179">
        <f t="shared" si="63"/>
        <v>0</v>
      </c>
      <c r="AP142" s="179">
        <f t="shared" si="64"/>
        <v>0</v>
      </c>
      <c r="AQ142" s="179">
        <f t="shared" si="65"/>
        <v>0.84170951643579695</v>
      </c>
      <c r="AR142" s="179">
        <f t="shared" si="66"/>
        <v>0</v>
      </c>
      <c r="AS142" s="179">
        <f t="shared" si="67"/>
        <v>0.14645595240098969</v>
      </c>
      <c r="AT142" s="179">
        <f t="shared" si="68"/>
        <v>0</v>
      </c>
      <c r="AU142" s="179">
        <f t="shared" si="69"/>
        <v>0</v>
      </c>
      <c r="AV142" s="179">
        <f t="shared" si="70"/>
        <v>0</v>
      </c>
      <c r="AW142" s="179">
        <f t="shared" si="71"/>
        <v>0</v>
      </c>
      <c r="AX142" s="179">
        <f t="shared" si="72"/>
        <v>0</v>
      </c>
      <c r="AY142" s="179">
        <f t="shared" si="73"/>
        <v>0</v>
      </c>
      <c r="AZ142" s="179">
        <f t="shared" si="74"/>
        <v>3.1558749768569171E-2</v>
      </c>
      <c r="BA142" s="179">
        <f t="shared" si="75"/>
        <v>0</v>
      </c>
      <c r="BB142" s="179">
        <f t="shared" si="76"/>
        <v>0</v>
      </c>
      <c r="BC142" s="179">
        <f t="shared" si="77"/>
        <v>0</v>
      </c>
      <c r="BD142" s="181">
        <f t="shared" si="78"/>
        <v>1</v>
      </c>
      <c r="BE142" s="225"/>
    </row>
    <row r="143" spans="2:57" ht="15.75" x14ac:dyDescent="0.25">
      <c r="B143" s="73"/>
      <c r="C143" s="198"/>
      <c r="D143" s="46" t="s">
        <v>105</v>
      </c>
      <c r="E143" s="47" t="s">
        <v>14</v>
      </c>
      <c r="F143" s="48" t="s">
        <v>111</v>
      </c>
      <c r="G143" s="17">
        <v>0</v>
      </c>
      <c r="H143" s="16">
        <v>0</v>
      </c>
      <c r="I143" s="17">
        <v>0</v>
      </c>
      <c r="J143" s="17">
        <v>0</v>
      </c>
      <c r="K143" s="17">
        <v>20</v>
      </c>
      <c r="L143" s="17">
        <v>0</v>
      </c>
      <c r="M143" s="17">
        <v>0</v>
      </c>
      <c r="N143" s="17">
        <v>2379.3130000000001</v>
      </c>
      <c r="O143" s="17">
        <v>0</v>
      </c>
      <c r="P143" s="17">
        <v>379.2518</v>
      </c>
      <c r="Q143" s="17">
        <v>0</v>
      </c>
      <c r="R143" s="17">
        <v>0</v>
      </c>
      <c r="S143" s="17">
        <v>0</v>
      </c>
      <c r="T143" s="17">
        <v>5.625</v>
      </c>
      <c r="U143" s="17">
        <v>0</v>
      </c>
      <c r="V143" s="17">
        <v>0</v>
      </c>
      <c r="W143" s="160">
        <v>30</v>
      </c>
      <c r="X143" s="17">
        <v>0</v>
      </c>
      <c r="Y143" s="17">
        <v>0</v>
      </c>
      <c r="Z143" s="17">
        <v>0</v>
      </c>
      <c r="AA143" s="69">
        <f t="shared" si="57"/>
        <v>2784.1898000000001</v>
      </c>
      <c r="AB143" s="201"/>
      <c r="AF143" s="198"/>
      <c r="AG143" s="46" t="s">
        <v>105</v>
      </c>
      <c r="AH143" s="47" t="s">
        <v>14</v>
      </c>
      <c r="AI143" s="48" t="s">
        <v>111</v>
      </c>
      <c r="AJ143" s="179">
        <f t="shared" si="58"/>
        <v>0</v>
      </c>
      <c r="AK143" s="179">
        <f t="shared" si="59"/>
        <v>0</v>
      </c>
      <c r="AL143" s="179">
        <f t="shared" si="60"/>
        <v>0</v>
      </c>
      <c r="AM143" s="179">
        <f t="shared" si="61"/>
        <v>0</v>
      </c>
      <c r="AN143" s="179">
        <f t="shared" si="62"/>
        <v>7.1834183143692281E-3</v>
      </c>
      <c r="AO143" s="179">
        <f t="shared" si="63"/>
        <v>0</v>
      </c>
      <c r="AP143" s="179">
        <f t="shared" si="64"/>
        <v>0</v>
      </c>
      <c r="AQ143" s="179">
        <f t="shared" si="65"/>
        <v>0.85458002899083962</v>
      </c>
      <c r="AR143" s="179">
        <f t="shared" si="66"/>
        <v>0</v>
      </c>
      <c r="AS143" s="179">
        <f t="shared" si="67"/>
        <v>0.13621621629387479</v>
      </c>
      <c r="AT143" s="179">
        <f t="shared" si="68"/>
        <v>0</v>
      </c>
      <c r="AU143" s="179">
        <f t="shared" si="69"/>
        <v>0</v>
      </c>
      <c r="AV143" s="179">
        <f t="shared" si="70"/>
        <v>0</v>
      </c>
      <c r="AW143" s="179">
        <f t="shared" si="71"/>
        <v>2.0203364009163454E-3</v>
      </c>
      <c r="AX143" s="179">
        <f t="shared" si="72"/>
        <v>0</v>
      </c>
      <c r="AY143" s="179">
        <f t="shared" si="73"/>
        <v>0</v>
      </c>
      <c r="AZ143" s="179">
        <f t="shared" si="74"/>
        <v>1.0775127471553844E-2</v>
      </c>
      <c r="BA143" s="179">
        <f t="shared" si="75"/>
        <v>0</v>
      </c>
      <c r="BB143" s="179">
        <f t="shared" si="76"/>
        <v>0</v>
      </c>
      <c r="BC143" s="179">
        <f t="shared" si="77"/>
        <v>0</v>
      </c>
      <c r="BD143" s="181">
        <f t="shared" si="78"/>
        <v>0.99999999999999989</v>
      </c>
      <c r="BE143" s="225"/>
    </row>
    <row r="144" spans="2:57" ht="31.5" x14ac:dyDescent="0.25">
      <c r="B144" s="73"/>
      <c r="C144" s="199"/>
      <c r="D144" s="46" t="s">
        <v>105</v>
      </c>
      <c r="E144" s="47" t="s">
        <v>14</v>
      </c>
      <c r="F144" s="48" t="s">
        <v>192</v>
      </c>
      <c r="G144" s="258">
        <v>0</v>
      </c>
      <c r="H144" s="259">
        <v>0</v>
      </c>
      <c r="I144" s="258">
        <v>0</v>
      </c>
      <c r="J144" s="17">
        <v>0</v>
      </c>
      <c r="K144" s="17">
        <v>60</v>
      </c>
      <c r="L144" s="17">
        <v>0</v>
      </c>
      <c r="M144" s="17">
        <v>0</v>
      </c>
      <c r="N144" s="17">
        <v>1413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260">
        <v>0</v>
      </c>
      <c r="X144" s="17">
        <v>0</v>
      </c>
      <c r="Y144" s="17">
        <v>0</v>
      </c>
      <c r="Z144" s="258">
        <v>0</v>
      </c>
      <c r="AA144" s="295">
        <f t="shared" si="57"/>
        <v>1473</v>
      </c>
      <c r="AB144" s="202"/>
      <c r="AF144" s="199"/>
      <c r="AG144" s="46" t="s">
        <v>105</v>
      </c>
      <c r="AH144" s="47" t="s">
        <v>14</v>
      </c>
      <c r="AI144" s="48" t="s">
        <v>192</v>
      </c>
      <c r="AJ144" s="281">
        <f t="shared" si="58"/>
        <v>0</v>
      </c>
      <c r="AK144" s="281">
        <f t="shared" si="59"/>
        <v>0</v>
      </c>
      <c r="AL144" s="281">
        <f t="shared" si="60"/>
        <v>0</v>
      </c>
      <c r="AM144" s="281">
        <f t="shared" si="61"/>
        <v>0</v>
      </c>
      <c r="AN144" s="281">
        <f t="shared" si="62"/>
        <v>4.0733197556008148E-2</v>
      </c>
      <c r="AO144" s="281">
        <f t="shared" si="63"/>
        <v>0</v>
      </c>
      <c r="AP144" s="281">
        <f t="shared" si="64"/>
        <v>0</v>
      </c>
      <c r="AQ144" s="281">
        <f t="shared" si="65"/>
        <v>0.95926680244399187</v>
      </c>
      <c r="AR144" s="281">
        <f t="shared" si="66"/>
        <v>0</v>
      </c>
      <c r="AS144" s="281">
        <f t="shared" si="67"/>
        <v>0</v>
      </c>
      <c r="AT144" s="281">
        <f t="shared" si="68"/>
        <v>0</v>
      </c>
      <c r="AU144" s="281">
        <f t="shared" si="69"/>
        <v>0</v>
      </c>
      <c r="AV144" s="281">
        <f t="shared" si="70"/>
        <v>0</v>
      </c>
      <c r="AW144" s="281">
        <f t="shared" si="71"/>
        <v>0</v>
      </c>
      <c r="AX144" s="281">
        <f t="shared" si="72"/>
        <v>0</v>
      </c>
      <c r="AY144" s="281">
        <f t="shared" si="73"/>
        <v>0</v>
      </c>
      <c r="AZ144" s="281">
        <f t="shared" si="74"/>
        <v>0</v>
      </c>
      <c r="BA144" s="281">
        <f t="shared" si="75"/>
        <v>0</v>
      </c>
      <c r="BB144" s="281">
        <f t="shared" si="76"/>
        <v>0</v>
      </c>
      <c r="BC144" s="281">
        <f t="shared" si="77"/>
        <v>0</v>
      </c>
      <c r="BD144" s="181">
        <f t="shared" si="78"/>
        <v>1</v>
      </c>
      <c r="BE144" s="226"/>
    </row>
    <row r="145" spans="2:57" ht="31.5" x14ac:dyDescent="0.25">
      <c r="B145" s="73"/>
      <c r="C145" s="70"/>
      <c r="D145" s="44" t="s">
        <v>193</v>
      </c>
      <c r="E145" s="45" t="s">
        <v>14</v>
      </c>
      <c r="F145" s="61" t="s">
        <v>194</v>
      </c>
      <c r="G145" s="270"/>
      <c r="H145" s="267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74"/>
      <c r="X145" s="103"/>
      <c r="Y145" s="103"/>
      <c r="Z145" s="271"/>
      <c r="AA145" s="296">
        <f t="shared" si="57"/>
        <v>0</v>
      </c>
      <c r="AB145" s="146">
        <f>SUM(AA145)</f>
        <v>0</v>
      </c>
      <c r="AF145" s="70"/>
      <c r="AG145" s="44" t="s">
        <v>193</v>
      </c>
      <c r="AH145" s="45" t="s">
        <v>14</v>
      </c>
      <c r="AI145" s="61" t="s">
        <v>194</v>
      </c>
      <c r="AJ145" s="288"/>
      <c r="AK145" s="288"/>
      <c r="AL145" s="288"/>
      <c r="AM145" s="288"/>
      <c r="AN145" s="288"/>
      <c r="AO145" s="288"/>
      <c r="AP145" s="288"/>
      <c r="AQ145" s="288"/>
      <c r="AR145" s="288"/>
      <c r="AS145" s="288"/>
      <c r="AT145" s="288"/>
      <c r="AU145" s="288"/>
      <c r="AV145" s="288"/>
      <c r="AW145" s="288"/>
      <c r="AX145" s="288"/>
      <c r="AY145" s="288"/>
      <c r="AZ145" s="288"/>
      <c r="BA145" s="288"/>
      <c r="BB145" s="288"/>
      <c r="BC145" s="289"/>
      <c r="BD145" s="181">
        <f t="shared" si="78"/>
        <v>0</v>
      </c>
      <c r="BE145" s="190">
        <f>SUM(BD145)</f>
        <v>0</v>
      </c>
    </row>
    <row r="146" spans="2:57" ht="15.75" x14ac:dyDescent="0.25">
      <c r="B146" s="73"/>
      <c r="C146" s="197"/>
      <c r="D146" s="59" t="s">
        <v>114</v>
      </c>
      <c r="E146" s="57" t="s">
        <v>14</v>
      </c>
      <c r="F146" s="47" t="s">
        <v>116</v>
      </c>
      <c r="G146" s="83">
        <v>0</v>
      </c>
      <c r="H146" s="254">
        <v>0</v>
      </c>
      <c r="I146" s="83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330</v>
      </c>
      <c r="O146" s="17">
        <v>0</v>
      </c>
      <c r="P146" s="17">
        <v>45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68">
        <v>0</v>
      </c>
      <c r="X146" s="17">
        <v>0</v>
      </c>
      <c r="Y146" s="17">
        <v>0</v>
      </c>
      <c r="Z146" s="83">
        <v>0</v>
      </c>
      <c r="AA146" s="293">
        <f t="shared" si="57"/>
        <v>375</v>
      </c>
      <c r="AB146" s="203">
        <f>SUM(AA146:AA147)</f>
        <v>2662.2066999999997</v>
      </c>
      <c r="AF146" s="197"/>
      <c r="AG146" s="59" t="s">
        <v>114</v>
      </c>
      <c r="AH146" s="57" t="s">
        <v>14</v>
      </c>
      <c r="AI146" s="62" t="s">
        <v>116</v>
      </c>
      <c r="AJ146" s="179">
        <f t="shared" si="58"/>
        <v>0</v>
      </c>
      <c r="AK146" s="179">
        <f t="shared" si="59"/>
        <v>0</v>
      </c>
      <c r="AL146" s="179">
        <f t="shared" si="60"/>
        <v>0</v>
      </c>
      <c r="AM146" s="179">
        <f t="shared" si="61"/>
        <v>0</v>
      </c>
      <c r="AN146" s="179">
        <f t="shared" si="62"/>
        <v>0</v>
      </c>
      <c r="AO146" s="179">
        <f t="shared" si="63"/>
        <v>0</v>
      </c>
      <c r="AP146" s="179">
        <f t="shared" si="64"/>
        <v>0</v>
      </c>
      <c r="AQ146" s="179">
        <f t="shared" si="65"/>
        <v>0.88</v>
      </c>
      <c r="AR146" s="179">
        <f t="shared" si="66"/>
        <v>0</v>
      </c>
      <c r="AS146" s="179">
        <f t="shared" si="67"/>
        <v>0.12</v>
      </c>
      <c r="AT146" s="179">
        <f t="shared" si="68"/>
        <v>0</v>
      </c>
      <c r="AU146" s="179">
        <f t="shared" si="69"/>
        <v>0</v>
      </c>
      <c r="AV146" s="179">
        <f t="shared" si="70"/>
        <v>0</v>
      </c>
      <c r="AW146" s="179">
        <f t="shared" si="71"/>
        <v>0</v>
      </c>
      <c r="AX146" s="179">
        <f t="shared" si="72"/>
        <v>0</v>
      </c>
      <c r="AY146" s="179">
        <f t="shared" si="73"/>
        <v>0</v>
      </c>
      <c r="AZ146" s="179">
        <f t="shared" si="74"/>
        <v>0</v>
      </c>
      <c r="BA146" s="179">
        <f t="shared" si="75"/>
        <v>0</v>
      </c>
      <c r="BB146" s="179">
        <f t="shared" si="76"/>
        <v>0</v>
      </c>
      <c r="BC146" s="179">
        <f t="shared" si="77"/>
        <v>0</v>
      </c>
      <c r="BD146" s="181">
        <f t="shared" si="78"/>
        <v>1</v>
      </c>
      <c r="BE146" s="227">
        <v>1</v>
      </c>
    </row>
    <row r="147" spans="2:57" ht="15.75" x14ac:dyDescent="0.25">
      <c r="B147" s="73"/>
      <c r="C147" s="199"/>
      <c r="D147" s="58" t="s">
        <v>114</v>
      </c>
      <c r="E147" s="57" t="s">
        <v>14</v>
      </c>
      <c r="F147" s="54" t="s">
        <v>115</v>
      </c>
      <c r="G147" s="258">
        <v>0</v>
      </c>
      <c r="H147" s="259">
        <v>0</v>
      </c>
      <c r="I147" s="258">
        <v>0</v>
      </c>
      <c r="J147" s="258">
        <v>0</v>
      </c>
      <c r="K147" s="258">
        <v>0</v>
      </c>
      <c r="L147" s="258">
        <v>0</v>
      </c>
      <c r="M147" s="258">
        <v>0</v>
      </c>
      <c r="N147" s="258">
        <v>2287.2066999999997</v>
      </c>
      <c r="O147" s="258">
        <v>0</v>
      </c>
      <c r="P147" s="258">
        <v>0</v>
      </c>
      <c r="Q147" s="258">
        <v>0</v>
      </c>
      <c r="R147" s="258">
        <v>0</v>
      </c>
      <c r="S147" s="258">
        <v>0</v>
      </c>
      <c r="T147" s="258">
        <v>0</v>
      </c>
      <c r="U147" s="258">
        <v>0</v>
      </c>
      <c r="V147" s="258">
        <v>0</v>
      </c>
      <c r="W147" s="260">
        <v>30</v>
      </c>
      <c r="X147" s="258">
        <v>0</v>
      </c>
      <c r="Y147" s="258">
        <v>0</v>
      </c>
      <c r="Z147" s="258">
        <v>0</v>
      </c>
      <c r="AA147" s="294">
        <f t="shared" si="57"/>
        <v>2287.2066999999997</v>
      </c>
      <c r="AB147" s="202"/>
      <c r="AF147" s="199"/>
      <c r="AG147" s="58" t="s">
        <v>114</v>
      </c>
      <c r="AH147" s="57" t="s">
        <v>14</v>
      </c>
      <c r="AI147" s="54" t="s">
        <v>115</v>
      </c>
      <c r="AJ147" s="286">
        <f t="shared" si="58"/>
        <v>0</v>
      </c>
      <c r="AK147" s="286">
        <f t="shared" si="59"/>
        <v>0</v>
      </c>
      <c r="AL147" s="286">
        <f t="shared" si="60"/>
        <v>0</v>
      </c>
      <c r="AM147" s="286">
        <f t="shared" si="61"/>
        <v>0</v>
      </c>
      <c r="AN147" s="286">
        <f t="shared" si="62"/>
        <v>0</v>
      </c>
      <c r="AO147" s="286">
        <f t="shared" si="63"/>
        <v>0</v>
      </c>
      <c r="AP147" s="286">
        <f t="shared" si="64"/>
        <v>0</v>
      </c>
      <c r="AQ147" s="286">
        <f t="shared" si="65"/>
        <v>1</v>
      </c>
      <c r="AR147" s="286">
        <f t="shared" si="66"/>
        <v>0</v>
      </c>
      <c r="AS147" s="286">
        <f t="shared" si="67"/>
        <v>0</v>
      </c>
      <c r="AT147" s="286">
        <f t="shared" si="68"/>
        <v>0</v>
      </c>
      <c r="AU147" s="286">
        <f t="shared" si="69"/>
        <v>0</v>
      </c>
      <c r="AV147" s="286">
        <f t="shared" si="70"/>
        <v>0</v>
      </c>
      <c r="AW147" s="286">
        <f t="shared" si="71"/>
        <v>0</v>
      </c>
      <c r="AX147" s="286">
        <f t="shared" si="72"/>
        <v>0</v>
      </c>
      <c r="AY147" s="286">
        <f t="shared" si="73"/>
        <v>0</v>
      </c>
      <c r="AZ147" s="286">
        <f t="shared" si="74"/>
        <v>1.3116435869132425E-2</v>
      </c>
      <c r="BA147" s="286">
        <f t="shared" si="75"/>
        <v>0</v>
      </c>
      <c r="BB147" s="286">
        <f t="shared" si="76"/>
        <v>0</v>
      </c>
      <c r="BC147" s="287">
        <f t="shared" si="77"/>
        <v>0</v>
      </c>
      <c r="BD147" s="181">
        <f t="shared" si="78"/>
        <v>1</v>
      </c>
      <c r="BE147" s="226"/>
    </row>
    <row r="148" spans="2:57" ht="15.75" x14ac:dyDescent="0.25">
      <c r="B148" s="73"/>
      <c r="C148" s="197"/>
      <c r="D148" s="40" t="s">
        <v>195</v>
      </c>
      <c r="E148" s="50" t="s">
        <v>16</v>
      </c>
      <c r="F148" s="50" t="s">
        <v>117</v>
      </c>
      <c r="G148" s="261">
        <v>0</v>
      </c>
      <c r="H148" s="262">
        <v>0</v>
      </c>
      <c r="I148" s="86">
        <v>0</v>
      </c>
      <c r="J148" s="86">
        <v>0</v>
      </c>
      <c r="K148" s="86">
        <v>0</v>
      </c>
      <c r="L148" s="86">
        <v>0</v>
      </c>
      <c r="M148" s="86">
        <v>0</v>
      </c>
      <c r="N148" s="86">
        <v>0</v>
      </c>
      <c r="O148" s="86">
        <v>0</v>
      </c>
      <c r="P148" s="86">
        <v>6883.741</v>
      </c>
      <c r="Q148" s="86">
        <v>0</v>
      </c>
      <c r="R148" s="86">
        <v>0</v>
      </c>
      <c r="S148" s="86">
        <v>6.3545000000000007</v>
      </c>
      <c r="T148" s="86">
        <v>4.2857000000000003</v>
      </c>
      <c r="U148" s="86">
        <v>0</v>
      </c>
      <c r="V148" s="86">
        <v>0</v>
      </c>
      <c r="W148" s="165">
        <v>9</v>
      </c>
      <c r="X148" s="86">
        <v>0</v>
      </c>
      <c r="Y148" s="86">
        <v>0</v>
      </c>
      <c r="Z148" s="263">
        <v>0</v>
      </c>
      <c r="AA148" s="293">
        <f t="shared" si="57"/>
        <v>6894.3812000000007</v>
      </c>
      <c r="AB148" s="203">
        <f>SUM(AA148:AA151)</f>
        <v>32735.768900000003</v>
      </c>
      <c r="AF148" s="197"/>
      <c r="AG148" s="40" t="s">
        <v>195</v>
      </c>
      <c r="AH148" s="50" t="s">
        <v>16</v>
      </c>
      <c r="AI148" s="50" t="s">
        <v>117</v>
      </c>
      <c r="AJ148" s="179">
        <f t="shared" si="58"/>
        <v>0</v>
      </c>
      <c r="AK148" s="179">
        <f t="shared" si="59"/>
        <v>0</v>
      </c>
      <c r="AL148" s="179">
        <f t="shared" si="60"/>
        <v>0</v>
      </c>
      <c r="AM148" s="179">
        <f t="shared" si="61"/>
        <v>0</v>
      </c>
      <c r="AN148" s="179">
        <f t="shared" si="62"/>
        <v>0</v>
      </c>
      <c r="AO148" s="179">
        <f t="shared" si="63"/>
        <v>0</v>
      </c>
      <c r="AP148" s="179">
        <f t="shared" si="64"/>
        <v>0</v>
      </c>
      <c r="AQ148" s="179">
        <f t="shared" si="65"/>
        <v>0</v>
      </c>
      <c r="AR148" s="179">
        <f t="shared" si="66"/>
        <v>0</v>
      </c>
      <c r="AS148" s="179">
        <f t="shared" si="67"/>
        <v>0.99845668527873088</v>
      </c>
      <c r="AT148" s="179">
        <f t="shared" si="68"/>
        <v>0</v>
      </c>
      <c r="AU148" s="179">
        <f t="shared" si="69"/>
        <v>0</v>
      </c>
      <c r="AV148" s="179">
        <f t="shared" si="70"/>
        <v>9.2169258061912797E-4</v>
      </c>
      <c r="AW148" s="179">
        <f t="shared" si="71"/>
        <v>6.2162214064983819E-4</v>
      </c>
      <c r="AX148" s="179">
        <f t="shared" si="72"/>
        <v>0</v>
      </c>
      <c r="AY148" s="179">
        <f t="shared" si="73"/>
        <v>0</v>
      </c>
      <c r="AZ148" s="179">
        <f t="shared" si="74"/>
        <v>1.3054108467341491E-3</v>
      </c>
      <c r="BA148" s="179">
        <f t="shared" si="75"/>
        <v>0</v>
      </c>
      <c r="BB148" s="179">
        <f t="shared" si="76"/>
        <v>0</v>
      </c>
      <c r="BC148" s="179">
        <f t="shared" si="77"/>
        <v>0</v>
      </c>
      <c r="BD148" s="181">
        <f t="shared" si="78"/>
        <v>0.99999999999999989</v>
      </c>
      <c r="BE148" s="227">
        <v>1</v>
      </c>
    </row>
    <row r="149" spans="2:57" ht="15.75" x14ac:dyDescent="0.25">
      <c r="B149" s="73"/>
      <c r="C149" s="198"/>
      <c r="D149" s="46" t="s">
        <v>195</v>
      </c>
      <c r="E149" s="47" t="s">
        <v>16</v>
      </c>
      <c r="F149" s="47" t="s">
        <v>118</v>
      </c>
      <c r="G149" s="17">
        <v>0</v>
      </c>
      <c r="H149" s="16">
        <v>5.625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5283.0960999999998</v>
      </c>
      <c r="Q149" s="17">
        <v>0</v>
      </c>
      <c r="R149" s="17">
        <v>4.2857000000000003</v>
      </c>
      <c r="S149" s="17">
        <v>102.4091</v>
      </c>
      <c r="T149" s="17">
        <v>166.02850000000001</v>
      </c>
      <c r="U149" s="17">
        <v>0</v>
      </c>
      <c r="V149" s="17">
        <v>0</v>
      </c>
      <c r="W149" s="160">
        <v>0</v>
      </c>
      <c r="X149" s="17">
        <v>0</v>
      </c>
      <c r="Y149" s="17">
        <v>0</v>
      </c>
      <c r="Z149" s="17">
        <v>0</v>
      </c>
      <c r="AA149" s="69">
        <f t="shared" si="57"/>
        <v>5561.4444000000003</v>
      </c>
      <c r="AB149" s="201"/>
      <c r="AF149" s="198"/>
      <c r="AG149" s="46" t="s">
        <v>195</v>
      </c>
      <c r="AH149" s="47" t="s">
        <v>16</v>
      </c>
      <c r="AI149" s="47" t="s">
        <v>118</v>
      </c>
      <c r="AJ149" s="179">
        <f t="shared" si="58"/>
        <v>0</v>
      </c>
      <c r="AK149" s="179">
        <f t="shared" si="59"/>
        <v>1.0114278945232286E-3</v>
      </c>
      <c r="AL149" s="179">
        <f t="shared" si="60"/>
        <v>0</v>
      </c>
      <c r="AM149" s="179">
        <f t="shared" si="61"/>
        <v>0</v>
      </c>
      <c r="AN149" s="179">
        <f t="shared" si="62"/>
        <v>0</v>
      </c>
      <c r="AO149" s="179">
        <f t="shared" si="63"/>
        <v>0</v>
      </c>
      <c r="AP149" s="179">
        <f t="shared" si="64"/>
        <v>0</v>
      </c>
      <c r="AQ149" s="179">
        <f t="shared" si="65"/>
        <v>0</v>
      </c>
      <c r="AR149" s="179">
        <f t="shared" si="66"/>
        <v>0</v>
      </c>
      <c r="AS149" s="179">
        <f t="shared" si="67"/>
        <v>0.94995035821988971</v>
      </c>
      <c r="AT149" s="179">
        <f t="shared" si="68"/>
        <v>0</v>
      </c>
      <c r="AU149" s="179">
        <f t="shared" si="69"/>
        <v>7.7060916045479117E-4</v>
      </c>
      <c r="AV149" s="179">
        <f t="shared" si="70"/>
        <v>1.8414119180981112E-2</v>
      </c>
      <c r="AW149" s="179">
        <f t="shared" si="71"/>
        <v>2.9853485544151084E-2</v>
      </c>
      <c r="AX149" s="179">
        <f t="shared" si="72"/>
        <v>0</v>
      </c>
      <c r="AY149" s="179">
        <f t="shared" si="73"/>
        <v>0</v>
      </c>
      <c r="AZ149" s="179">
        <f t="shared" si="74"/>
        <v>0</v>
      </c>
      <c r="BA149" s="179">
        <f t="shared" si="75"/>
        <v>0</v>
      </c>
      <c r="BB149" s="179">
        <f t="shared" si="76"/>
        <v>0</v>
      </c>
      <c r="BC149" s="179">
        <f t="shared" si="77"/>
        <v>0</v>
      </c>
      <c r="BD149" s="181">
        <f t="shared" si="78"/>
        <v>1</v>
      </c>
      <c r="BE149" s="225"/>
    </row>
    <row r="150" spans="2:57" ht="15.75" x14ac:dyDescent="0.25">
      <c r="B150" s="73"/>
      <c r="C150" s="198"/>
      <c r="D150" s="46" t="s">
        <v>195</v>
      </c>
      <c r="E150" s="47" t="s">
        <v>16</v>
      </c>
      <c r="F150" s="47" t="s">
        <v>119</v>
      </c>
      <c r="G150" s="17">
        <v>0</v>
      </c>
      <c r="H150" s="16">
        <v>5.625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3</v>
      </c>
      <c r="O150" s="17">
        <v>0</v>
      </c>
      <c r="P150" s="17">
        <v>11625.785</v>
      </c>
      <c r="Q150" s="17">
        <v>0</v>
      </c>
      <c r="R150" s="17">
        <v>8.5714000000000006</v>
      </c>
      <c r="S150" s="17">
        <v>8.1545000000000005</v>
      </c>
      <c r="T150" s="17">
        <v>35.3142</v>
      </c>
      <c r="U150" s="17">
        <v>0</v>
      </c>
      <c r="V150" s="17">
        <v>0</v>
      </c>
      <c r="W150" s="160">
        <v>0</v>
      </c>
      <c r="X150" s="17">
        <v>0</v>
      </c>
      <c r="Y150" s="17">
        <v>0</v>
      </c>
      <c r="Z150" s="17">
        <v>0</v>
      </c>
      <c r="AA150" s="69">
        <f t="shared" si="57"/>
        <v>11686.450100000002</v>
      </c>
      <c r="AB150" s="201"/>
      <c r="AF150" s="198"/>
      <c r="AG150" s="46" t="s">
        <v>195</v>
      </c>
      <c r="AH150" s="47" t="s">
        <v>16</v>
      </c>
      <c r="AI150" s="47" t="s">
        <v>119</v>
      </c>
      <c r="AJ150" s="179">
        <f t="shared" si="58"/>
        <v>0</v>
      </c>
      <c r="AK150" s="179">
        <f t="shared" si="59"/>
        <v>4.8132666052285621E-4</v>
      </c>
      <c r="AL150" s="179">
        <f t="shared" si="60"/>
        <v>0</v>
      </c>
      <c r="AM150" s="179">
        <f t="shared" si="61"/>
        <v>0</v>
      </c>
      <c r="AN150" s="179">
        <f t="shared" si="62"/>
        <v>0</v>
      </c>
      <c r="AO150" s="179">
        <f t="shared" si="63"/>
        <v>0</v>
      </c>
      <c r="AP150" s="179">
        <f t="shared" si="64"/>
        <v>0</v>
      </c>
      <c r="AQ150" s="179">
        <f t="shared" si="65"/>
        <v>2.5670755227885666E-4</v>
      </c>
      <c r="AR150" s="179">
        <f t="shared" si="66"/>
        <v>0</v>
      </c>
      <c r="AS150" s="179">
        <f t="shared" si="67"/>
        <v>0.99480893689008243</v>
      </c>
      <c r="AT150" s="179">
        <f t="shared" si="68"/>
        <v>0</v>
      </c>
      <c r="AU150" s="179">
        <f t="shared" si="69"/>
        <v>7.3344770453433064E-4</v>
      </c>
      <c r="AV150" s="179">
        <f t="shared" si="70"/>
        <v>6.9777391168597894E-4</v>
      </c>
      <c r="AW150" s="179">
        <f t="shared" si="71"/>
        <v>3.0218072808953331E-3</v>
      </c>
      <c r="AX150" s="179">
        <f t="shared" si="72"/>
        <v>0</v>
      </c>
      <c r="AY150" s="179">
        <f t="shared" si="73"/>
        <v>0</v>
      </c>
      <c r="AZ150" s="179">
        <f t="shared" si="74"/>
        <v>0</v>
      </c>
      <c r="BA150" s="179">
        <f t="shared" si="75"/>
        <v>0</v>
      </c>
      <c r="BB150" s="179">
        <f t="shared" si="76"/>
        <v>0</v>
      </c>
      <c r="BC150" s="179">
        <f t="shared" si="77"/>
        <v>0</v>
      </c>
      <c r="BD150" s="181">
        <f t="shared" si="78"/>
        <v>0.99999999999999978</v>
      </c>
      <c r="BE150" s="225"/>
    </row>
    <row r="151" spans="2:57" ht="15.75" x14ac:dyDescent="0.25">
      <c r="B151" s="73"/>
      <c r="C151" s="199"/>
      <c r="D151" s="42" t="s">
        <v>195</v>
      </c>
      <c r="E151" s="43" t="s">
        <v>16</v>
      </c>
      <c r="F151" s="43" t="s">
        <v>120</v>
      </c>
      <c r="G151" s="255">
        <v>0</v>
      </c>
      <c r="H151" s="256">
        <v>28.125</v>
      </c>
      <c r="I151" s="89">
        <v>0</v>
      </c>
      <c r="J151" s="89">
        <v>0</v>
      </c>
      <c r="K151" s="89">
        <v>0</v>
      </c>
      <c r="L151" s="89">
        <v>0</v>
      </c>
      <c r="M151" s="89">
        <v>0</v>
      </c>
      <c r="N151" s="89">
        <v>9</v>
      </c>
      <c r="O151" s="89">
        <v>0</v>
      </c>
      <c r="P151" s="89">
        <v>8230.6812000000009</v>
      </c>
      <c r="Q151" s="89">
        <v>0</v>
      </c>
      <c r="R151" s="89">
        <v>21.428599999999999</v>
      </c>
      <c r="S151" s="89">
        <v>155.37269999999998</v>
      </c>
      <c r="T151" s="89">
        <v>148.88569999999999</v>
      </c>
      <c r="U151" s="89">
        <v>0</v>
      </c>
      <c r="V151" s="89">
        <v>0</v>
      </c>
      <c r="W151" s="169">
        <v>0</v>
      </c>
      <c r="X151" s="89">
        <v>0</v>
      </c>
      <c r="Y151" s="89">
        <v>0</v>
      </c>
      <c r="Z151" s="257">
        <v>0</v>
      </c>
      <c r="AA151" s="294">
        <f t="shared" si="57"/>
        <v>8593.4932000000008</v>
      </c>
      <c r="AB151" s="202"/>
      <c r="AF151" s="199"/>
      <c r="AG151" s="42" t="s">
        <v>195</v>
      </c>
      <c r="AH151" s="43" t="s">
        <v>16</v>
      </c>
      <c r="AI151" s="43" t="s">
        <v>120</v>
      </c>
      <c r="AJ151" s="286">
        <f t="shared" si="58"/>
        <v>0</v>
      </c>
      <c r="AK151" s="286">
        <f t="shared" si="59"/>
        <v>3.2728250718811296E-3</v>
      </c>
      <c r="AL151" s="286">
        <f t="shared" si="60"/>
        <v>0</v>
      </c>
      <c r="AM151" s="286">
        <f t="shared" si="61"/>
        <v>0</v>
      </c>
      <c r="AN151" s="286">
        <f t="shared" si="62"/>
        <v>0</v>
      </c>
      <c r="AO151" s="286">
        <f t="shared" si="63"/>
        <v>0</v>
      </c>
      <c r="AP151" s="286">
        <f t="shared" si="64"/>
        <v>0</v>
      </c>
      <c r="AQ151" s="286">
        <f t="shared" si="65"/>
        <v>1.0473040230019614E-3</v>
      </c>
      <c r="AR151" s="286">
        <f t="shared" si="66"/>
        <v>0</v>
      </c>
      <c r="AS151" s="286">
        <f t="shared" si="67"/>
        <v>0.95778061475629028</v>
      </c>
      <c r="AT151" s="286">
        <f t="shared" si="68"/>
        <v>0</v>
      </c>
      <c r="AU151" s="286">
        <f t="shared" si="69"/>
        <v>2.4935843319222033E-3</v>
      </c>
      <c r="AV151" s="286">
        <f t="shared" si="70"/>
        <v>1.808027264163076E-2</v>
      </c>
      <c r="AW151" s="286">
        <f t="shared" si="71"/>
        <v>1.7325399175273679E-2</v>
      </c>
      <c r="AX151" s="286">
        <f t="shared" si="72"/>
        <v>0</v>
      </c>
      <c r="AY151" s="286">
        <f t="shared" si="73"/>
        <v>0</v>
      </c>
      <c r="AZ151" s="286">
        <f t="shared" si="74"/>
        <v>0</v>
      </c>
      <c r="BA151" s="286">
        <f t="shared" si="75"/>
        <v>0</v>
      </c>
      <c r="BB151" s="286">
        <f t="shared" si="76"/>
        <v>0</v>
      </c>
      <c r="BC151" s="287">
        <f t="shared" si="77"/>
        <v>0</v>
      </c>
      <c r="BD151" s="181">
        <f t="shared" si="78"/>
        <v>1</v>
      </c>
      <c r="BE151" s="226"/>
    </row>
    <row r="152" spans="2:57" ht="15.75" x14ac:dyDescent="0.25">
      <c r="B152" s="73"/>
      <c r="C152" s="197"/>
      <c r="D152" s="40" t="s">
        <v>121</v>
      </c>
      <c r="E152" s="41" t="s">
        <v>16</v>
      </c>
      <c r="F152" s="50" t="s">
        <v>121</v>
      </c>
      <c r="G152" s="83">
        <v>0</v>
      </c>
      <c r="H152" s="254">
        <v>0</v>
      </c>
      <c r="I152" s="83">
        <v>0</v>
      </c>
      <c r="J152" s="83">
        <v>0</v>
      </c>
      <c r="K152" s="83">
        <v>0</v>
      </c>
      <c r="L152" s="83">
        <v>0</v>
      </c>
      <c r="M152" s="83">
        <v>0</v>
      </c>
      <c r="N152" s="83">
        <v>0</v>
      </c>
      <c r="O152" s="83">
        <v>0</v>
      </c>
      <c r="P152" s="83">
        <v>2137.3375000000001</v>
      </c>
      <c r="Q152" s="83">
        <v>0</v>
      </c>
      <c r="R152" s="83">
        <v>0</v>
      </c>
      <c r="S152" s="83">
        <v>0</v>
      </c>
      <c r="T152" s="83">
        <v>0</v>
      </c>
      <c r="U152" s="83">
        <v>0</v>
      </c>
      <c r="V152" s="83">
        <v>0</v>
      </c>
      <c r="W152" s="168">
        <v>0</v>
      </c>
      <c r="X152" s="83">
        <v>0</v>
      </c>
      <c r="Y152" s="83">
        <v>0</v>
      </c>
      <c r="Z152" s="83">
        <v>0</v>
      </c>
      <c r="AA152" s="293">
        <f t="shared" si="57"/>
        <v>2137.3375000000001</v>
      </c>
      <c r="AB152" s="203">
        <f>SUM(AA152:AA154)</f>
        <v>8320.1467000000011</v>
      </c>
      <c r="AF152" s="197"/>
      <c r="AG152" s="40" t="s">
        <v>121</v>
      </c>
      <c r="AH152" s="41" t="s">
        <v>16</v>
      </c>
      <c r="AI152" s="50" t="s">
        <v>121</v>
      </c>
      <c r="AJ152" s="179">
        <f t="shared" si="58"/>
        <v>0</v>
      </c>
      <c r="AK152" s="179">
        <f t="shared" si="59"/>
        <v>0</v>
      </c>
      <c r="AL152" s="179">
        <f t="shared" si="60"/>
        <v>0</v>
      </c>
      <c r="AM152" s="179">
        <f t="shared" si="61"/>
        <v>0</v>
      </c>
      <c r="AN152" s="179">
        <f t="shared" si="62"/>
        <v>0</v>
      </c>
      <c r="AO152" s="179">
        <f t="shared" si="63"/>
        <v>0</v>
      </c>
      <c r="AP152" s="179">
        <f t="shared" si="64"/>
        <v>0</v>
      </c>
      <c r="AQ152" s="179">
        <f t="shared" si="65"/>
        <v>0</v>
      </c>
      <c r="AR152" s="179">
        <f t="shared" si="66"/>
        <v>0</v>
      </c>
      <c r="AS152" s="179">
        <f t="shared" si="67"/>
        <v>1</v>
      </c>
      <c r="AT152" s="179">
        <f t="shared" si="68"/>
        <v>0</v>
      </c>
      <c r="AU152" s="179">
        <f t="shared" si="69"/>
        <v>0</v>
      </c>
      <c r="AV152" s="179">
        <f t="shared" si="70"/>
        <v>0</v>
      </c>
      <c r="AW152" s="179">
        <f t="shared" si="71"/>
        <v>0</v>
      </c>
      <c r="AX152" s="179">
        <f t="shared" si="72"/>
        <v>0</v>
      </c>
      <c r="AY152" s="179">
        <f t="shared" si="73"/>
        <v>0</v>
      </c>
      <c r="AZ152" s="179">
        <f t="shared" si="74"/>
        <v>0</v>
      </c>
      <c r="BA152" s="179">
        <f t="shared" si="75"/>
        <v>0</v>
      </c>
      <c r="BB152" s="179">
        <f t="shared" si="76"/>
        <v>0</v>
      </c>
      <c r="BC152" s="179">
        <f t="shared" si="77"/>
        <v>0</v>
      </c>
      <c r="BD152" s="181">
        <f t="shared" si="78"/>
        <v>1</v>
      </c>
      <c r="BE152" s="227">
        <v>1</v>
      </c>
    </row>
    <row r="153" spans="2:57" ht="15.75" x14ac:dyDescent="0.25">
      <c r="B153" s="73"/>
      <c r="C153" s="198"/>
      <c r="D153" s="46" t="s">
        <v>121</v>
      </c>
      <c r="E153" s="47" t="s">
        <v>16</v>
      </c>
      <c r="F153" s="41" t="s">
        <v>123</v>
      </c>
      <c r="G153" s="17">
        <v>0</v>
      </c>
      <c r="H153" s="16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12</v>
      </c>
      <c r="O153" s="17">
        <v>0</v>
      </c>
      <c r="P153" s="17">
        <v>1955.3235</v>
      </c>
      <c r="Q153" s="17">
        <v>0</v>
      </c>
      <c r="R153" s="17">
        <v>4.2857000000000003</v>
      </c>
      <c r="S153" s="17">
        <v>0</v>
      </c>
      <c r="T153" s="17">
        <v>53.485700000000001</v>
      </c>
      <c r="U153" s="17">
        <v>0</v>
      </c>
      <c r="V153" s="17">
        <v>0</v>
      </c>
      <c r="W153" s="160">
        <v>0</v>
      </c>
      <c r="X153" s="17">
        <v>0</v>
      </c>
      <c r="Y153" s="17">
        <v>0</v>
      </c>
      <c r="Z153" s="17">
        <v>0</v>
      </c>
      <c r="AA153" s="69">
        <f t="shared" si="57"/>
        <v>2025.0948999999998</v>
      </c>
      <c r="AB153" s="201"/>
      <c r="AF153" s="198"/>
      <c r="AG153" s="46" t="s">
        <v>121</v>
      </c>
      <c r="AH153" s="47" t="s">
        <v>16</v>
      </c>
      <c r="AI153" s="41" t="s">
        <v>123</v>
      </c>
      <c r="AJ153" s="179">
        <f t="shared" si="58"/>
        <v>0</v>
      </c>
      <c r="AK153" s="179">
        <f t="shared" si="59"/>
        <v>0</v>
      </c>
      <c r="AL153" s="179">
        <f t="shared" si="60"/>
        <v>0</v>
      </c>
      <c r="AM153" s="179">
        <f t="shared" si="61"/>
        <v>0</v>
      </c>
      <c r="AN153" s="179">
        <f t="shared" si="62"/>
        <v>0</v>
      </c>
      <c r="AO153" s="179">
        <f t="shared" si="63"/>
        <v>0</v>
      </c>
      <c r="AP153" s="179">
        <f t="shared" si="64"/>
        <v>0</v>
      </c>
      <c r="AQ153" s="179">
        <f t="shared" si="65"/>
        <v>5.9256482251770033E-3</v>
      </c>
      <c r="AR153" s="179">
        <f t="shared" si="66"/>
        <v>0</v>
      </c>
      <c r="AS153" s="179">
        <f t="shared" si="67"/>
        <v>0.96554660228515721</v>
      </c>
      <c r="AT153" s="179">
        <f t="shared" si="68"/>
        <v>0</v>
      </c>
      <c r="AU153" s="179">
        <f t="shared" si="69"/>
        <v>2.1162958832200906E-3</v>
      </c>
      <c r="AV153" s="179">
        <f t="shared" si="70"/>
        <v>0</v>
      </c>
      <c r="AW153" s="179">
        <f t="shared" si="71"/>
        <v>2.6411453606445805E-2</v>
      </c>
      <c r="AX153" s="179">
        <f t="shared" si="72"/>
        <v>0</v>
      </c>
      <c r="AY153" s="179">
        <f t="shared" si="73"/>
        <v>0</v>
      </c>
      <c r="AZ153" s="179">
        <f t="shared" si="74"/>
        <v>0</v>
      </c>
      <c r="BA153" s="179">
        <f t="shared" si="75"/>
        <v>0</v>
      </c>
      <c r="BB153" s="179">
        <f t="shared" si="76"/>
        <v>0</v>
      </c>
      <c r="BC153" s="179">
        <f t="shared" si="77"/>
        <v>0</v>
      </c>
      <c r="BD153" s="181">
        <f t="shared" si="78"/>
        <v>1</v>
      </c>
      <c r="BE153" s="225"/>
    </row>
    <row r="154" spans="2:57" ht="15.75" x14ac:dyDescent="0.25">
      <c r="B154" s="73"/>
      <c r="C154" s="199"/>
      <c r="D154" s="42" t="s">
        <v>121</v>
      </c>
      <c r="E154" s="43" t="s">
        <v>16</v>
      </c>
      <c r="F154" s="43" t="s">
        <v>122</v>
      </c>
      <c r="G154" s="255">
        <v>0</v>
      </c>
      <c r="H154" s="256">
        <v>5.625</v>
      </c>
      <c r="I154" s="89">
        <v>0</v>
      </c>
      <c r="J154" s="89">
        <v>0</v>
      </c>
      <c r="K154" s="89">
        <v>0</v>
      </c>
      <c r="L154" s="89">
        <v>0</v>
      </c>
      <c r="M154" s="89">
        <v>0</v>
      </c>
      <c r="N154" s="89">
        <v>0</v>
      </c>
      <c r="O154" s="89">
        <v>0</v>
      </c>
      <c r="P154" s="89">
        <v>4100.6607000000004</v>
      </c>
      <c r="Q154" s="89">
        <v>0</v>
      </c>
      <c r="R154" s="89">
        <v>21.428599999999999</v>
      </c>
      <c r="S154" s="89">
        <v>0</v>
      </c>
      <c r="T154" s="89">
        <v>30</v>
      </c>
      <c r="U154" s="89">
        <v>0</v>
      </c>
      <c r="V154" s="89">
        <v>0</v>
      </c>
      <c r="W154" s="169">
        <v>0</v>
      </c>
      <c r="X154" s="89">
        <v>0</v>
      </c>
      <c r="Y154" s="89">
        <v>0</v>
      </c>
      <c r="Z154" s="257">
        <v>0</v>
      </c>
      <c r="AA154" s="294">
        <f t="shared" si="57"/>
        <v>4157.7143000000005</v>
      </c>
      <c r="AB154" s="202"/>
      <c r="AF154" s="199"/>
      <c r="AG154" s="42" t="s">
        <v>121</v>
      </c>
      <c r="AH154" s="43" t="s">
        <v>16</v>
      </c>
      <c r="AI154" s="43" t="s">
        <v>122</v>
      </c>
      <c r="AJ154" s="286">
        <f t="shared" si="58"/>
        <v>0</v>
      </c>
      <c r="AK154" s="286">
        <f t="shared" si="59"/>
        <v>1.3529068122838548E-3</v>
      </c>
      <c r="AL154" s="286">
        <f t="shared" si="60"/>
        <v>0</v>
      </c>
      <c r="AM154" s="286">
        <f t="shared" si="61"/>
        <v>0</v>
      </c>
      <c r="AN154" s="286">
        <f t="shared" si="62"/>
        <v>0</v>
      </c>
      <c r="AO154" s="286">
        <f t="shared" si="63"/>
        <v>0</v>
      </c>
      <c r="AP154" s="286">
        <f t="shared" si="64"/>
        <v>0</v>
      </c>
      <c r="AQ154" s="286">
        <f t="shared" si="65"/>
        <v>0</v>
      </c>
      <c r="AR154" s="286">
        <f t="shared" si="66"/>
        <v>0</v>
      </c>
      <c r="AS154" s="286">
        <f t="shared" si="67"/>
        <v>0.98627765260349898</v>
      </c>
      <c r="AT154" s="286">
        <f t="shared" si="68"/>
        <v>0</v>
      </c>
      <c r="AU154" s="286">
        <f t="shared" si="69"/>
        <v>5.1539375853699226E-3</v>
      </c>
      <c r="AV154" s="286">
        <f t="shared" si="70"/>
        <v>0</v>
      </c>
      <c r="AW154" s="286">
        <f t="shared" si="71"/>
        <v>7.2155029988472267E-3</v>
      </c>
      <c r="AX154" s="286">
        <f t="shared" si="72"/>
        <v>0</v>
      </c>
      <c r="AY154" s="286">
        <f t="shared" si="73"/>
        <v>0</v>
      </c>
      <c r="AZ154" s="286">
        <f t="shared" si="74"/>
        <v>0</v>
      </c>
      <c r="BA154" s="286">
        <f t="shared" si="75"/>
        <v>0</v>
      </c>
      <c r="BB154" s="286">
        <f t="shared" si="76"/>
        <v>0</v>
      </c>
      <c r="BC154" s="287">
        <f t="shared" si="77"/>
        <v>0</v>
      </c>
      <c r="BD154" s="181">
        <f t="shared" si="78"/>
        <v>1</v>
      </c>
      <c r="BE154" s="226"/>
    </row>
    <row r="155" spans="2:57" ht="15.75" x14ac:dyDescent="0.25">
      <c r="B155" s="73"/>
      <c r="C155" s="197"/>
      <c r="D155" s="40" t="s">
        <v>124</v>
      </c>
      <c r="E155" s="41" t="s">
        <v>19</v>
      </c>
      <c r="F155" s="41" t="s">
        <v>125</v>
      </c>
      <c r="G155" s="83">
        <v>0</v>
      </c>
      <c r="H155" s="254">
        <v>330</v>
      </c>
      <c r="I155" s="83">
        <v>0</v>
      </c>
      <c r="J155" s="83">
        <v>0</v>
      </c>
      <c r="K155" s="83">
        <v>48</v>
      </c>
      <c r="L155" s="83">
        <v>0</v>
      </c>
      <c r="M155" s="83">
        <v>0</v>
      </c>
      <c r="N155" s="83">
        <v>210</v>
      </c>
      <c r="O155" s="83">
        <v>0</v>
      </c>
      <c r="P155" s="83">
        <v>0</v>
      </c>
      <c r="Q155" s="83">
        <v>0</v>
      </c>
      <c r="R155" s="83">
        <v>0</v>
      </c>
      <c r="S155" s="83">
        <v>0</v>
      </c>
      <c r="T155" s="83">
        <v>0</v>
      </c>
      <c r="U155" s="83">
        <v>3227.1602000000003</v>
      </c>
      <c r="V155" s="83">
        <v>0</v>
      </c>
      <c r="W155" s="168">
        <v>60</v>
      </c>
      <c r="X155" s="83">
        <v>0</v>
      </c>
      <c r="Y155" s="83">
        <v>0</v>
      </c>
      <c r="Z155" s="83">
        <v>0</v>
      </c>
      <c r="AA155" s="293">
        <f t="shared" si="57"/>
        <v>3815.1602000000003</v>
      </c>
      <c r="AB155" s="203">
        <f>SUM(AA155:AA159)</f>
        <v>17925.785800000001</v>
      </c>
      <c r="AF155" s="197"/>
      <c r="AG155" s="40" t="s">
        <v>124</v>
      </c>
      <c r="AH155" s="41" t="s">
        <v>19</v>
      </c>
      <c r="AI155" s="41" t="s">
        <v>125</v>
      </c>
      <c r="AJ155" s="179">
        <f t="shared" si="58"/>
        <v>0</v>
      </c>
      <c r="AK155" s="179">
        <f t="shared" si="59"/>
        <v>8.6497023113210281E-2</v>
      </c>
      <c r="AL155" s="179">
        <f t="shared" si="60"/>
        <v>0</v>
      </c>
      <c r="AM155" s="179">
        <f t="shared" si="61"/>
        <v>0</v>
      </c>
      <c r="AN155" s="179">
        <f t="shared" si="62"/>
        <v>1.2581385180103315E-2</v>
      </c>
      <c r="AO155" s="179">
        <f t="shared" si="63"/>
        <v>0</v>
      </c>
      <c r="AP155" s="179">
        <f t="shared" si="64"/>
        <v>0</v>
      </c>
      <c r="AQ155" s="179">
        <f t="shared" si="65"/>
        <v>5.5043560162951997E-2</v>
      </c>
      <c r="AR155" s="179">
        <f t="shared" si="66"/>
        <v>0</v>
      </c>
      <c r="AS155" s="179">
        <f t="shared" si="67"/>
        <v>0</v>
      </c>
      <c r="AT155" s="179">
        <f t="shared" si="68"/>
        <v>0</v>
      </c>
      <c r="AU155" s="179">
        <f t="shared" si="69"/>
        <v>0</v>
      </c>
      <c r="AV155" s="179">
        <f t="shared" si="70"/>
        <v>0</v>
      </c>
      <c r="AW155" s="179">
        <f t="shared" si="71"/>
        <v>0</v>
      </c>
      <c r="AX155" s="179">
        <f t="shared" si="72"/>
        <v>0.84587803154373442</v>
      </c>
      <c r="AY155" s="179">
        <f t="shared" si="73"/>
        <v>0</v>
      </c>
      <c r="AZ155" s="179">
        <f t="shared" si="74"/>
        <v>1.5726731475129142E-2</v>
      </c>
      <c r="BA155" s="179">
        <f t="shared" si="75"/>
        <v>0</v>
      </c>
      <c r="BB155" s="179">
        <f t="shared" si="76"/>
        <v>0</v>
      </c>
      <c r="BC155" s="179">
        <f t="shared" si="77"/>
        <v>0</v>
      </c>
      <c r="BD155" s="181">
        <f t="shared" si="78"/>
        <v>0.99999999999999989</v>
      </c>
      <c r="BE155" s="227">
        <f>SUM(BD155:BD159)</f>
        <v>5</v>
      </c>
    </row>
    <row r="156" spans="2:57" ht="15.75" x14ac:dyDescent="0.25">
      <c r="B156" s="73"/>
      <c r="C156" s="198"/>
      <c r="D156" s="46" t="s">
        <v>124</v>
      </c>
      <c r="E156" s="47" t="s">
        <v>19</v>
      </c>
      <c r="F156" s="47" t="s">
        <v>126</v>
      </c>
      <c r="G156" s="17">
        <v>0</v>
      </c>
      <c r="H156" s="16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195</v>
      </c>
      <c r="O156" s="17">
        <v>0</v>
      </c>
      <c r="P156" s="17">
        <v>45</v>
      </c>
      <c r="Q156" s="17">
        <v>0</v>
      </c>
      <c r="R156" s="17">
        <v>0</v>
      </c>
      <c r="S156" s="17">
        <v>0</v>
      </c>
      <c r="T156" s="17">
        <v>0</v>
      </c>
      <c r="U156" s="17">
        <v>2724.9973</v>
      </c>
      <c r="V156" s="17">
        <v>0</v>
      </c>
      <c r="W156" s="160">
        <v>60</v>
      </c>
      <c r="X156" s="17">
        <v>0</v>
      </c>
      <c r="Y156" s="17">
        <v>0</v>
      </c>
      <c r="Z156" s="17">
        <v>0</v>
      </c>
      <c r="AA156" s="69">
        <f t="shared" si="57"/>
        <v>2964.9973</v>
      </c>
      <c r="AB156" s="201"/>
      <c r="AF156" s="198"/>
      <c r="AG156" s="46" t="s">
        <v>124</v>
      </c>
      <c r="AH156" s="47" t="s">
        <v>19</v>
      </c>
      <c r="AI156" s="47" t="s">
        <v>126</v>
      </c>
      <c r="AJ156" s="179">
        <f t="shared" si="58"/>
        <v>0</v>
      </c>
      <c r="AK156" s="179">
        <f t="shared" si="59"/>
        <v>0</v>
      </c>
      <c r="AL156" s="179">
        <f t="shared" si="60"/>
        <v>0</v>
      </c>
      <c r="AM156" s="179">
        <f t="shared" si="61"/>
        <v>0</v>
      </c>
      <c r="AN156" s="179">
        <f t="shared" si="62"/>
        <v>0</v>
      </c>
      <c r="AO156" s="179">
        <f t="shared" si="63"/>
        <v>0</v>
      </c>
      <c r="AP156" s="179">
        <f t="shared" si="64"/>
        <v>0</v>
      </c>
      <c r="AQ156" s="179">
        <f t="shared" si="65"/>
        <v>6.576734488088741E-2</v>
      </c>
      <c r="AR156" s="179">
        <f t="shared" si="66"/>
        <v>0</v>
      </c>
      <c r="AS156" s="179">
        <f t="shared" si="67"/>
        <v>1.5177079587897095E-2</v>
      </c>
      <c r="AT156" s="179">
        <f t="shared" si="68"/>
        <v>0</v>
      </c>
      <c r="AU156" s="179">
        <f t="shared" si="69"/>
        <v>0</v>
      </c>
      <c r="AV156" s="179">
        <f t="shared" si="70"/>
        <v>0</v>
      </c>
      <c r="AW156" s="179">
        <f t="shared" si="71"/>
        <v>0</v>
      </c>
      <c r="AX156" s="179">
        <f t="shared" si="72"/>
        <v>0.91905557553121553</v>
      </c>
      <c r="AY156" s="179">
        <f t="shared" si="73"/>
        <v>0</v>
      </c>
      <c r="AZ156" s="179">
        <f t="shared" si="74"/>
        <v>2.0236106117196128E-2</v>
      </c>
      <c r="BA156" s="179">
        <f t="shared" si="75"/>
        <v>0</v>
      </c>
      <c r="BB156" s="179">
        <f t="shared" si="76"/>
        <v>0</v>
      </c>
      <c r="BC156" s="179">
        <f t="shared" si="77"/>
        <v>0</v>
      </c>
      <c r="BD156" s="181">
        <f t="shared" si="78"/>
        <v>0.99999999999999989</v>
      </c>
      <c r="BE156" s="225"/>
    </row>
    <row r="157" spans="2:57" ht="15.75" x14ac:dyDescent="0.25">
      <c r="B157" s="73"/>
      <c r="C157" s="198"/>
      <c r="D157" s="46" t="s">
        <v>124</v>
      </c>
      <c r="E157" s="47" t="s">
        <v>19</v>
      </c>
      <c r="F157" s="47" t="s">
        <v>127</v>
      </c>
      <c r="G157" s="17">
        <v>0</v>
      </c>
      <c r="H157" s="16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105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3081.7353000000003</v>
      </c>
      <c r="V157" s="17">
        <v>0</v>
      </c>
      <c r="W157" s="160">
        <v>60</v>
      </c>
      <c r="X157" s="17">
        <v>0</v>
      </c>
      <c r="Y157" s="17">
        <v>0</v>
      </c>
      <c r="Z157" s="17">
        <v>0</v>
      </c>
      <c r="AA157" s="69">
        <f t="shared" si="57"/>
        <v>3186.7353000000003</v>
      </c>
      <c r="AB157" s="201"/>
      <c r="AF157" s="198"/>
      <c r="AG157" s="46" t="s">
        <v>124</v>
      </c>
      <c r="AH157" s="47" t="s">
        <v>19</v>
      </c>
      <c r="AI157" s="47" t="s">
        <v>127</v>
      </c>
      <c r="AJ157" s="179">
        <f t="shared" si="58"/>
        <v>0</v>
      </c>
      <c r="AK157" s="179">
        <f t="shared" si="59"/>
        <v>0</v>
      </c>
      <c r="AL157" s="179">
        <f t="shared" si="60"/>
        <v>0</v>
      </c>
      <c r="AM157" s="179">
        <f t="shared" si="61"/>
        <v>0</v>
      </c>
      <c r="AN157" s="179">
        <f t="shared" si="62"/>
        <v>0</v>
      </c>
      <c r="AO157" s="179">
        <f t="shared" si="63"/>
        <v>0</v>
      </c>
      <c r="AP157" s="179">
        <f t="shared" si="64"/>
        <v>0</v>
      </c>
      <c r="AQ157" s="179">
        <f t="shared" si="65"/>
        <v>3.2949081148973998E-2</v>
      </c>
      <c r="AR157" s="179">
        <f t="shared" si="66"/>
        <v>0</v>
      </c>
      <c r="AS157" s="179">
        <f t="shared" si="67"/>
        <v>0</v>
      </c>
      <c r="AT157" s="179">
        <f t="shared" si="68"/>
        <v>0</v>
      </c>
      <c r="AU157" s="179">
        <f t="shared" si="69"/>
        <v>0</v>
      </c>
      <c r="AV157" s="179">
        <f t="shared" si="70"/>
        <v>0</v>
      </c>
      <c r="AW157" s="179">
        <f t="shared" si="71"/>
        <v>0</v>
      </c>
      <c r="AX157" s="179">
        <f t="shared" si="72"/>
        <v>0.96705091885102601</v>
      </c>
      <c r="AY157" s="179">
        <f t="shared" si="73"/>
        <v>0</v>
      </c>
      <c r="AZ157" s="179">
        <f t="shared" si="74"/>
        <v>1.8828046370842282E-2</v>
      </c>
      <c r="BA157" s="179">
        <f t="shared" si="75"/>
        <v>0</v>
      </c>
      <c r="BB157" s="179">
        <f t="shared" si="76"/>
        <v>0</v>
      </c>
      <c r="BC157" s="179">
        <f t="shared" si="77"/>
        <v>0</v>
      </c>
      <c r="BD157" s="181">
        <f t="shared" si="78"/>
        <v>1</v>
      </c>
      <c r="BE157" s="225"/>
    </row>
    <row r="158" spans="2:57" ht="15.75" x14ac:dyDescent="0.25">
      <c r="B158" s="73"/>
      <c r="C158" s="198"/>
      <c r="D158" s="46" t="s">
        <v>124</v>
      </c>
      <c r="E158" s="47" t="s">
        <v>19</v>
      </c>
      <c r="F158" s="47" t="s">
        <v>128</v>
      </c>
      <c r="G158" s="17">
        <v>0</v>
      </c>
      <c r="H158" s="16">
        <v>130</v>
      </c>
      <c r="I158" s="17">
        <v>0</v>
      </c>
      <c r="J158" s="17">
        <v>0</v>
      </c>
      <c r="K158" s="17">
        <v>30</v>
      </c>
      <c r="L158" s="17">
        <v>0</v>
      </c>
      <c r="M158" s="17">
        <v>0</v>
      </c>
      <c r="N158" s="17">
        <v>308</v>
      </c>
      <c r="O158" s="17">
        <v>0</v>
      </c>
      <c r="P158" s="17">
        <v>264</v>
      </c>
      <c r="Q158" s="17">
        <v>0</v>
      </c>
      <c r="R158" s="17">
        <v>0</v>
      </c>
      <c r="S158" s="17">
        <v>0</v>
      </c>
      <c r="T158" s="17">
        <v>0</v>
      </c>
      <c r="U158" s="17">
        <v>5112.4423999999999</v>
      </c>
      <c r="V158" s="17">
        <v>0</v>
      </c>
      <c r="W158" s="160">
        <v>60</v>
      </c>
      <c r="X158" s="17">
        <v>0</v>
      </c>
      <c r="Y158" s="17">
        <v>0</v>
      </c>
      <c r="Z158" s="17">
        <v>0</v>
      </c>
      <c r="AA158" s="69">
        <f t="shared" si="57"/>
        <v>5844.4423999999999</v>
      </c>
      <c r="AB158" s="201"/>
      <c r="AF158" s="198"/>
      <c r="AG158" s="46" t="s">
        <v>124</v>
      </c>
      <c r="AH158" s="47" t="s">
        <v>19</v>
      </c>
      <c r="AI158" s="47" t="s">
        <v>128</v>
      </c>
      <c r="AJ158" s="179">
        <f t="shared" si="58"/>
        <v>0</v>
      </c>
      <c r="AK158" s="179">
        <f t="shared" si="59"/>
        <v>2.2243353788549615E-2</v>
      </c>
      <c r="AL158" s="179">
        <f t="shared" si="60"/>
        <v>0</v>
      </c>
      <c r="AM158" s="179">
        <f t="shared" si="61"/>
        <v>0</v>
      </c>
      <c r="AN158" s="179">
        <f t="shared" si="62"/>
        <v>5.1330816435114493E-3</v>
      </c>
      <c r="AO158" s="179">
        <f t="shared" si="63"/>
        <v>0</v>
      </c>
      <c r="AP158" s="179">
        <f t="shared" si="64"/>
        <v>0</v>
      </c>
      <c r="AQ158" s="179">
        <f t="shared" si="65"/>
        <v>5.2699638206717546E-2</v>
      </c>
      <c r="AR158" s="179">
        <f t="shared" si="66"/>
        <v>0</v>
      </c>
      <c r="AS158" s="179">
        <f t="shared" si="67"/>
        <v>4.5171118462900756E-2</v>
      </c>
      <c r="AT158" s="179">
        <f t="shared" si="68"/>
        <v>0</v>
      </c>
      <c r="AU158" s="179">
        <f t="shared" si="69"/>
        <v>0</v>
      </c>
      <c r="AV158" s="179">
        <f t="shared" si="70"/>
        <v>0</v>
      </c>
      <c r="AW158" s="179">
        <f t="shared" si="71"/>
        <v>0</v>
      </c>
      <c r="AX158" s="179">
        <f t="shared" si="72"/>
        <v>0.87475280789832066</v>
      </c>
      <c r="AY158" s="179">
        <f t="shared" si="73"/>
        <v>0</v>
      </c>
      <c r="AZ158" s="179">
        <f t="shared" si="74"/>
        <v>1.0266163287022899E-2</v>
      </c>
      <c r="BA158" s="179">
        <f t="shared" si="75"/>
        <v>0</v>
      </c>
      <c r="BB158" s="179">
        <f t="shared" si="76"/>
        <v>0</v>
      </c>
      <c r="BC158" s="179">
        <f t="shared" si="77"/>
        <v>0</v>
      </c>
      <c r="BD158" s="181">
        <f t="shared" si="78"/>
        <v>1</v>
      </c>
      <c r="BE158" s="225"/>
    </row>
    <row r="159" spans="2:57" ht="15.75" x14ac:dyDescent="0.25">
      <c r="B159" s="73"/>
      <c r="C159" s="199"/>
      <c r="D159" s="42" t="s">
        <v>124</v>
      </c>
      <c r="E159" s="43" t="s">
        <v>19</v>
      </c>
      <c r="F159" s="43" t="s">
        <v>129</v>
      </c>
      <c r="G159" s="258">
        <v>0</v>
      </c>
      <c r="H159" s="259">
        <v>0</v>
      </c>
      <c r="I159" s="258">
        <v>0</v>
      </c>
      <c r="J159" s="258">
        <v>0</v>
      </c>
      <c r="K159" s="258">
        <v>0</v>
      </c>
      <c r="L159" s="258">
        <v>0</v>
      </c>
      <c r="M159" s="258">
        <v>0</v>
      </c>
      <c r="N159" s="258">
        <v>420</v>
      </c>
      <c r="O159" s="258">
        <v>30</v>
      </c>
      <c r="P159" s="258">
        <v>45</v>
      </c>
      <c r="Q159" s="258">
        <v>0</v>
      </c>
      <c r="R159" s="258">
        <v>0</v>
      </c>
      <c r="S159" s="258">
        <v>0</v>
      </c>
      <c r="T159" s="258">
        <v>0</v>
      </c>
      <c r="U159" s="258">
        <v>1619.4506000000001</v>
      </c>
      <c r="V159" s="258">
        <v>0</v>
      </c>
      <c r="W159" s="260">
        <v>60</v>
      </c>
      <c r="X159" s="258">
        <v>0</v>
      </c>
      <c r="Y159" s="258">
        <v>0</v>
      </c>
      <c r="Z159" s="258">
        <v>0</v>
      </c>
      <c r="AA159" s="69">
        <f t="shared" si="57"/>
        <v>2114.4506000000001</v>
      </c>
      <c r="AB159" s="202"/>
      <c r="AF159" s="199"/>
      <c r="AG159" s="42" t="s">
        <v>124</v>
      </c>
      <c r="AH159" s="43" t="s">
        <v>19</v>
      </c>
      <c r="AI159" s="43" t="s">
        <v>129</v>
      </c>
      <c r="AJ159" s="286">
        <f t="shared" si="58"/>
        <v>0</v>
      </c>
      <c r="AK159" s="286">
        <f t="shared" si="59"/>
        <v>0</v>
      </c>
      <c r="AL159" s="286">
        <f t="shared" si="60"/>
        <v>0</v>
      </c>
      <c r="AM159" s="286">
        <f t="shared" si="61"/>
        <v>0</v>
      </c>
      <c r="AN159" s="286">
        <f t="shared" si="62"/>
        <v>0</v>
      </c>
      <c r="AO159" s="286">
        <f t="shared" si="63"/>
        <v>0</v>
      </c>
      <c r="AP159" s="286">
        <f t="shared" si="64"/>
        <v>0</v>
      </c>
      <c r="AQ159" s="286">
        <f t="shared" si="65"/>
        <v>0.19863315794656067</v>
      </c>
      <c r="AR159" s="286">
        <f t="shared" si="66"/>
        <v>1.4188082710468619E-2</v>
      </c>
      <c r="AS159" s="286">
        <f t="shared" si="67"/>
        <v>2.1282124065702929E-2</v>
      </c>
      <c r="AT159" s="286">
        <f t="shared" si="68"/>
        <v>0</v>
      </c>
      <c r="AU159" s="286">
        <f t="shared" si="69"/>
        <v>0</v>
      </c>
      <c r="AV159" s="286">
        <f t="shared" si="70"/>
        <v>0</v>
      </c>
      <c r="AW159" s="286">
        <f t="shared" si="71"/>
        <v>0</v>
      </c>
      <c r="AX159" s="286">
        <f t="shared" si="72"/>
        <v>0.76589663527726781</v>
      </c>
      <c r="AY159" s="286">
        <f t="shared" si="73"/>
        <v>0</v>
      </c>
      <c r="AZ159" s="286">
        <f t="shared" si="74"/>
        <v>2.8376165420937238E-2</v>
      </c>
      <c r="BA159" s="286">
        <f t="shared" si="75"/>
        <v>0</v>
      </c>
      <c r="BB159" s="286">
        <f t="shared" si="76"/>
        <v>0</v>
      </c>
      <c r="BC159" s="287">
        <f t="shared" si="77"/>
        <v>0</v>
      </c>
      <c r="BD159" s="181">
        <f t="shared" si="78"/>
        <v>0.99999999999999989</v>
      </c>
      <c r="BE159" s="226"/>
    </row>
    <row r="160" spans="2:57" ht="31.5" x14ac:dyDescent="0.25">
      <c r="B160" s="73"/>
      <c r="C160" s="70"/>
      <c r="D160" s="44" t="s">
        <v>130</v>
      </c>
      <c r="E160" s="45" t="s">
        <v>189</v>
      </c>
      <c r="F160" s="45" t="s">
        <v>131</v>
      </c>
      <c r="G160" s="266">
        <v>0</v>
      </c>
      <c r="H160" s="267">
        <v>0</v>
      </c>
      <c r="I160" s="103">
        <v>0</v>
      </c>
      <c r="J160" s="103">
        <v>0</v>
      </c>
      <c r="K160" s="103">
        <v>2945</v>
      </c>
      <c r="L160" s="103">
        <v>0</v>
      </c>
      <c r="M160" s="103">
        <v>0</v>
      </c>
      <c r="N160" s="103">
        <v>0</v>
      </c>
      <c r="O160" s="103">
        <v>0</v>
      </c>
      <c r="P160" s="103">
        <v>105</v>
      </c>
      <c r="Q160" s="103">
        <v>0</v>
      </c>
      <c r="R160" s="103">
        <v>0</v>
      </c>
      <c r="S160" s="103">
        <v>0</v>
      </c>
      <c r="T160" s="103">
        <v>75</v>
      </c>
      <c r="U160" s="103">
        <v>0</v>
      </c>
      <c r="V160" s="103">
        <v>0</v>
      </c>
      <c r="W160" s="174">
        <v>60</v>
      </c>
      <c r="X160" s="103">
        <v>120</v>
      </c>
      <c r="Y160" s="103">
        <v>0</v>
      </c>
      <c r="Z160" s="268">
        <v>0</v>
      </c>
      <c r="AA160" s="295">
        <f t="shared" si="57"/>
        <v>3245</v>
      </c>
      <c r="AB160" s="146">
        <f>SUM(AA160)</f>
        <v>3245</v>
      </c>
      <c r="AF160" s="70"/>
      <c r="AG160" s="44" t="s">
        <v>130</v>
      </c>
      <c r="AH160" s="45" t="s">
        <v>189</v>
      </c>
      <c r="AI160" s="45" t="s">
        <v>131</v>
      </c>
      <c r="AJ160" s="281">
        <f t="shared" si="58"/>
        <v>0</v>
      </c>
      <c r="AK160" s="281">
        <f t="shared" si="59"/>
        <v>0</v>
      </c>
      <c r="AL160" s="281">
        <f t="shared" si="60"/>
        <v>0</v>
      </c>
      <c r="AM160" s="281">
        <f t="shared" si="61"/>
        <v>0</v>
      </c>
      <c r="AN160" s="281">
        <f t="shared" si="62"/>
        <v>0.90755007704160251</v>
      </c>
      <c r="AO160" s="281">
        <f t="shared" si="63"/>
        <v>0</v>
      </c>
      <c r="AP160" s="281">
        <f t="shared" si="64"/>
        <v>0</v>
      </c>
      <c r="AQ160" s="281">
        <f t="shared" si="65"/>
        <v>0</v>
      </c>
      <c r="AR160" s="281">
        <f t="shared" si="66"/>
        <v>0</v>
      </c>
      <c r="AS160" s="281">
        <f t="shared" si="67"/>
        <v>3.2357473035439135E-2</v>
      </c>
      <c r="AT160" s="281">
        <f t="shared" si="68"/>
        <v>0</v>
      </c>
      <c r="AU160" s="281">
        <f t="shared" si="69"/>
        <v>0</v>
      </c>
      <c r="AV160" s="281">
        <f t="shared" si="70"/>
        <v>0</v>
      </c>
      <c r="AW160" s="281">
        <f t="shared" si="71"/>
        <v>2.3112480739599383E-2</v>
      </c>
      <c r="AX160" s="281">
        <f t="shared" si="72"/>
        <v>0</v>
      </c>
      <c r="AY160" s="281">
        <f t="shared" si="73"/>
        <v>0</v>
      </c>
      <c r="AZ160" s="281">
        <f t="shared" si="74"/>
        <v>1.8489984591679508E-2</v>
      </c>
      <c r="BA160" s="281">
        <f t="shared" si="75"/>
        <v>3.6979969183359017E-2</v>
      </c>
      <c r="BB160" s="281">
        <f t="shared" si="76"/>
        <v>0</v>
      </c>
      <c r="BC160" s="281">
        <f t="shared" si="77"/>
        <v>0</v>
      </c>
      <c r="BD160" s="181">
        <f t="shared" si="78"/>
        <v>1</v>
      </c>
      <c r="BE160" s="190">
        <f>SUM(BD160)</f>
        <v>1</v>
      </c>
    </row>
    <row r="161" spans="2:57" ht="15.75" x14ac:dyDescent="0.25">
      <c r="B161" s="73"/>
      <c r="C161" s="70"/>
      <c r="D161" s="44" t="s">
        <v>218</v>
      </c>
      <c r="E161" s="45" t="s">
        <v>27</v>
      </c>
      <c r="F161" s="45" t="s">
        <v>132</v>
      </c>
      <c r="G161" s="266">
        <v>0</v>
      </c>
      <c r="H161" s="267">
        <v>0</v>
      </c>
      <c r="I161" s="103">
        <v>0</v>
      </c>
      <c r="J161" s="103">
        <v>0</v>
      </c>
      <c r="K161" s="103">
        <v>0</v>
      </c>
      <c r="L161" s="103">
        <v>0</v>
      </c>
      <c r="M161" s="103">
        <v>45</v>
      </c>
      <c r="N161" s="103">
        <v>0</v>
      </c>
      <c r="O161" s="103">
        <v>0</v>
      </c>
      <c r="P161" s="103">
        <v>0</v>
      </c>
      <c r="Q161" s="103">
        <v>1200</v>
      </c>
      <c r="R161" s="103">
        <v>0</v>
      </c>
      <c r="S161" s="103">
        <v>0</v>
      </c>
      <c r="T161" s="103">
        <v>30</v>
      </c>
      <c r="U161" s="103">
        <v>0</v>
      </c>
      <c r="V161" s="103">
        <v>0</v>
      </c>
      <c r="W161" s="174">
        <v>0</v>
      </c>
      <c r="X161" s="103">
        <v>0</v>
      </c>
      <c r="Y161" s="103">
        <v>0</v>
      </c>
      <c r="Z161" s="268">
        <v>0</v>
      </c>
      <c r="AA161" s="296">
        <f t="shared" ref="AA161:AA167" si="79">SUM(G161:Z161)-W161</f>
        <v>1275</v>
      </c>
      <c r="AB161" s="146">
        <f>SUM(AA161)</f>
        <v>1275</v>
      </c>
      <c r="AF161" s="70"/>
      <c r="AG161" s="44" t="s">
        <v>152</v>
      </c>
      <c r="AH161" s="45" t="s">
        <v>27</v>
      </c>
      <c r="AI161" s="45" t="s">
        <v>132</v>
      </c>
      <c r="AJ161" s="279">
        <f t="shared" ref="AJ161:AJ167" si="80">G161/$AA161</f>
        <v>0</v>
      </c>
      <c r="AK161" s="279">
        <f t="shared" ref="AK161:AK167" si="81">H161/$AA161</f>
        <v>0</v>
      </c>
      <c r="AL161" s="279">
        <f t="shared" ref="AL161:AL167" si="82">I161/$AA161</f>
        <v>0</v>
      </c>
      <c r="AM161" s="279">
        <f t="shared" ref="AM161:AM167" si="83">J161/$AA161</f>
        <v>0</v>
      </c>
      <c r="AN161" s="279">
        <f t="shared" ref="AN161:AN167" si="84">K161/$AA161</f>
        <v>0</v>
      </c>
      <c r="AO161" s="279">
        <f t="shared" ref="AO161:AO167" si="85">L161/$AA161</f>
        <v>0</v>
      </c>
      <c r="AP161" s="279">
        <f t="shared" ref="AP161:AP167" si="86">M161/$AA161</f>
        <v>3.5294117647058823E-2</v>
      </c>
      <c r="AQ161" s="279">
        <f t="shared" ref="AQ161:AQ167" si="87">N161/$AA161</f>
        <v>0</v>
      </c>
      <c r="AR161" s="279">
        <f t="shared" ref="AR161:AR167" si="88">O161/$AA161</f>
        <v>0</v>
      </c>
      <c r="AS161" s="279">
        <f t="shared" ref="AS161:AS167" si="89">P161/$AA161</f>
        <v>0</v>
      </c>
      <c r="AT161" s="279">
        <f t="shared" ref="AT161:AT167" si="90">Q161/$AA161</f>
        <v>0.94117647058823528</v>
      </c>
      <c r="AU161" s="279">
        <f t="shared" ref="AU161:AU167" si="91">R161/$AA161</f>
        <v>0</v>
      </c>
      <c r="AV161" s="279">
        <f t="shared" ref="AV161:AV167" si="92">S161/$AA161</f>
        <v>0</v>
      </c>
      <c r="AW161" s="279">
        <f t="shared" ref="AW161:AW167" si="93">T161/$AA161</f>
        <v>2.3529411764705882E-2</v>
      </c>
      <c r="AX161" s="279">
        <f t="shared" ref="AX161:AX167" si="94">U161/$AA161</f>
        <v>0</v>
      </c>
      <c r="AY161" s="279">
        <f t="shared" ref="AY161:AY167" si="95">V161/$AA161</f>
        <v>0</v>
      </c>
      <c r="AZ161" s="279">
        <f t="shared" ref="AZ161:AZ167" si="96">W161/$AA161</f>
        <v>0</v>
      </c>
      <c r="BA161" s="279">
        <f t="shared" ref="BA161:BA167" si="97">X161/$AA161</f>
        <v>0</v>
      </c>
      <c r="BB161" s="279">
        <f t="shared" ref="BB161:BB167" si="98">Y161/$AA161</f>
        <v>0</v>
      </c>
      <c r="BC161" s="280">
        <f t="shared" ref="BC161:BC167" si="99">Z161/$AA161</f>
        <v>0</v>
      </c>
      <c r="BD161" s="181">
        <f t="shared" ref="BD161:BD167" si="100">SUM(AJ161:BC161)-AZ161</f>
        <v>1</v>
      </c>
      <c r="BE161" s="190">
        <f>SUM(BD161)</f>
        <v>1</v>
      </c>
    </row>
    <row r="162" spans="2:57" ht="31.5" x14ac:dyDescent="0.25">
      <c r="B162" s="73"/>
      <c r="C162" s="70"/>
      <c r="D162" s="44" t="s">
        <v>133</v>
      </c>
      <c r="E162" s="45" t="s">
        <v>27</v>
      </c>
      <c r="F162" s="45" t="s">
        <v>134</v>
      </c>
      <c r="G162" s="266">
        <v>0</v>
      </c>
      <c r="H162" s="267">
        <v>0</v>
      </c>
      <c r="I162" s="103">
        <v>0</v>
      </c>
      <c r="J162" s="103">
        <v>0</v>
      </c>
      <c r="K162" s="103">
        <v>0</v>
      </c>
      <c r="L162" s="103">
        <v>0</v>
      </c>
      <c r="M162" s="103">
        <v>0</v>
      </c>
      <c r="N162" s="103">
        <v>0</v>
      </c>
      <c r="O162" s="103">
        <v>0</v>
      </c>
      <c r="P162" s="103">
        <v>0</v>
      </c>
      <c r="Q162" s="103">
        <v>1350</v>
      </c>
      <c r="R162" s="103">
        <v>0</v>
      </c>
      <c r="S162" s="103">
        <v>0</v>
      </c>
      <c r="T162" s="103">
        <v>0</v>
      </c>
      <c r="U162" s="103">
        <v>0</v>
      </c>
      <c r="V162" s="103">
        <v>0</v>
      </c>
      <c r="W162" s="174">
        <v>0</v>
      </c>
      <c r="X162" s="103">
        <v>0</v>
      </c>
      <c r="Y162" s="103">
        <v>0</v>
      </c>
      <c r="Z162" s="268">
        <v>0</v>
      </c>
      <c r="AA162" s="299">
        <f t="shared" si="79"/>
        <v>1350</v>
      </c>
      <c r="AB162" s="146">
        <f>SUM(AA162)</f>
        <v>1350</v>
      </c>
      <c r="AF162" s="70"/>
      <c r="AG162" s="44" t="s">
        <v>133</v>
      </c>
      <c r="AH162" s="45" t="s">
        <v>27</v>
      </c>
      <c r="AI162" s="45" t="s">
        <v>134</v>
      </c>
      <c r="AJ162" s="281">
        <f t="shared" si="80"/>
        <v>0</v>
      </c>
      <c r="AK162" s="281">
        <f t="shared" si="81"/>
        <v>0</v>
      </c>
      <c r="AL162" s="281">
        <f t="shared" si="82"/>
        <v>0</v>
      </c>
      <c r="AM162" s="281">
        <f t="shared" si="83"/>
        <v>0</v>
      </c>
      <c r="AN162" s="281">
        <f t="shared" si="84"/>
        <v>0</v>
      </c>
      <c r="AO162" s="281">
        <f t="shared" si="85"/>
        <v>0</v>
      </c>
      <c r="AP162" s="281">
        <f t="shared" si="86"/>
        <v>0</v>
      </c>
      <c r="AQ162" s="281">
        <f t="shared" si="87"/>
        <v>0</v>
      </c>
      <c r="AR162" s="281">
        <f t="shared" si="88"/>
        <v>0</v>
      </c>
      <c r="AS162" s="281">
        <f t="shared" si="89"/>
        <v>0</v>
      </c>
      <c r="AT162" s="281">
        <f t="shared" si="90"/>
        <v>1</v>
      </c>
      <c r="AU162" s="281">
        <f t="shared" si="91"/>
        <v>0</v>
      </c>
      <c r="AV162" s="281">
        <f t="shared" si="92"/>
        <v>0</v>
      </c>
      <c r="AW162" s="281">
        <f t="shared" si="93"/>
        <v>0</v>
      </c>
      <c r="AX162" s="281">
        <f t="shared" si="94"/>
        <v>0</v>
      </c>
      <c r="AY162" s="281">
        <f t="shared" si="95"/>
        <v>0</v>
      </c>
      <c r="AZ162" s="281">
        <f t="shared" si="96"/>
        <v>0</v>
      </c>
      <c r="BA162" s="281">
        <f t="shared" si="97"/>
        <v>0</v>
      </c>
      <c r="BB162" s="281">
        <f t="shared" si="98"/>
        <v>0</v>
      </c>
      <c r="BC162" s="281">
        <f t="shared" si="99"/>
        <v>0</v>
      </c>
      <c r="BD162" s="181">
        <f t="shared" si="100"/>
        <v>1</v>
      </c>
      <c r="BE162" s="190">
        <f>SUM(BD162)</f>
        <v>1</v>
      </c>
    </row>
    <row r="163" spans="2:57" ht="31.5" x14ac:dyDescent="0.25">
      <c r="B163" s="73"/>
      <c r="C163" s="197"/>
      <c r="D163" s="49" t="s">
        <v>135</v>
      </c>
      <c r="E163" s="50" t="s">
        <v>189</v>
      </c>
      <c r="F163" s="50" t="s">
        <v>135</v>
      </c>
      <c r="G163" s="83">
        <v>0</v>
      </c>
      <c r="H163" s="254">
        <v>0</v>
      </c>
      <c r="I163" s="83">
        <v>0</v>
      </c>
      <c r="J163" s="83">
        <v>0</v>
      </c>
      <c r="K163" s="83">
        <v>53949</v>
      </c>
      <c r="L163" s="83">
        <v>45</v>
      </c>
      <c r="M163" s="83">
        <v>180</v>
      </c>
      <c r="N163" s="83">
        <v>0</v>
      </c>
      <c r="O163" s="83">
        <v>75</v>
      </c>
      <c r="P163" s="83">
        <v>165</v>
      </c>
      <c r="Q163" s="83">
        <v>0</v>
      </c>
      <c r="R163" s="83">
        <v>0</v>
      </c>
      <c r="S163" s="83">
        <v>261</v>
      </c>
      <c r="T163" s="83">
        <v>261.91300000000001</v>
      </c>
      <c r="U163" s="83">
        <v>0</v>
      </c>
      <c r="V163" s="83">
        <v>0</v>
      </c>
      <c r="W163" s="168">
        <v>210</v>
      </c>
      <c r="X163" s="83">
        <v>0</v>
      </c>
      <c r="Y163" s="83">
        <v>0</v>
      </c>
      <c r="Z163" s="83">
        <v>0</v>
      </c>
      <c r="AA163" s="293">
        <f t="shared" si="79"/>
        <v>54936.913</v>
      </c>
      <c r="AB163" s="203">
        <f>SUM(AA163:AA164)</f>
        <v>58398</v>
      </c>
      <c r="AF163" s="197"/>
      <c r="AG163" s="49" t="s">
        <v>135</v>
      </c>
      <c r="AH163" s="50" t="s">
        <v>189</v>
      </c>
      <c r="AI163" s="50" t="s">
        <v>135</v>
      </c>
      <c r="AJ163" s="282">
        <f t="shared" si="80"/>
        <v>0</v>
      </c>
      <c r="AK163" s="282">
        <f t="shared" si="81"/>
        <v>0</v>
      </c>
      <c r="AL163" s="282">
        <f t="shared" si="82"/>
        <v>0</v>
      </c>
      <c r="AM163" s="282">
        <f t="shared" si="83"/>
        <v>0</v>
      </c>
      <c r="AN163" s="282">
        <f t="shared" si="84"/>
        <v>0.98201731866513864</v>
      </c>
      <c r="AO163" s="282">
        <f t="shared" si="85"/>
        <v>8.1912138019112936E-4</v>
      </c>
      <c r="AP163" s="282">
        <f t="shared" si="86"/>
        <v>3.2764855207645174E-3</v>
      </c>
      <c r="AQ163" s="282">
        <f t="shared" si="87"/>
        <v>0</v>
      </c>
      <c r="AR163" s="282">
        <f t="shared" si="88"/>
        <v>1.3652023003185489E-3</v>
      </c>
      <c r="AS163" s="282">
        <f t="shared" si="89"/>
        <v>3.0034450607008076E-3</v>
      </c>
      <c r="AT163" s="282">
        <f t="shared" si="90"/>
        <v>0</v>
      </c>
      <c r="AU163" s="282">
        <f t="shared" si="91"/>
        <v>0</v>
      </c>
      <c r="AV163" s="282">
        <f t="shared" si="92"/>
        <v>4.750904005108551E-3</v>
      </c>
      <c r="AW163" s="282">
        <f t="shared" si="93"/>
        <v>4.7675230677777618E-3</v>
      </c>
      <c r="AX163" s="282">
        <f t="shared" si="94"/>
        <v>0</v>
      </c>
      <c r="AY163" s="282">
        <f t="shared" si="95"/>
        <v>0</v>
      </c>
      <c r="AZ163" s="282">
        <f t="shared" si="96"/>
        <v>3.8225664408919374E-3</v>
      </c>
      <c r="BA163" s="282">
        <f t="shared" si="97"/>
        <v>0</v>
      </c>
      <c r="BB163" s="282">
        <f t="shared" si="98"/>
        <v>0</v>
      </c>
      <c r="BC163" s="283">
        <f t="shared" si="99"/>
        <v>0</v>
      </c>
      <c r="BD163" s="181">
        <f t="shared" si="100"/>
        <v>1</v>
      </c>
      <c r="BE163" s="227">
        <v>1</v>
      </c>
    </row>
    <row r="164" spans="2:57" ht="31.5" x14ac:dyDescent="0.25">
      <c r="B164" s="73"/>
      <c r="C164" s="199"/>
      <c r="D164" s="42" t="s">
        <v>135</v>
      </c>
      <c r="E164" s="43" t="s">
        <v>189</v>
      </c>
      <c r="F164" s="43" t="s">
        <v>136</v>
      </c>
      <c r="G164" s="255">
        <v>0</v>
      </c>
      <c r="H164" s="256">
        <v>0</v>
      </c>
      <c r="I164" s="89">
        <v>0</v>
      </c>
      <c r="J164" s="89">
        <v>0</v>
      </c>
      <c r="K164" s="89">
        <v>3135</v>
      </c>
      <c r="L164" s="89">
        <v>0</v>
      </c>
      <c r="M164" s="89">
        <v>0</v>
      </c>
      <c r="N164" s="89">
        <v>0</v>
      </c>
      <c r="O164" s="89">
        <v>0</v>
      </c>
      <c r="P164" s="89">
        <v>105</v>
      </c>
      <c r="Q164" s="89">
        <v>0</v>
      </c>
      <c r="R164" s="89">
        <v>0</v>
      </c>
      <c r="S164" s="89">
        <v>0</v>
      </c>
      <c r="T164" s="89">
        <v>221.08699999999999</v>
      </c>
      <c r="U164" s="89">
        <v>0</v>
      </c>
      <c r="V164" s="89">
        <v>0</v>
      </c>
      <c r="W164" s="169">
        <v>0</v>
      </c>
      <c r="X164" s="89">
        <v>0</v>
      </c>
      <c r="Y164" s="89">
        <v>0</v>
      </c>
      <c r="Z164" s="257">
        <v>0</v>
      </c>
      <c r="AA164" s="294">
        <f t="shared" si="79"/>
        <v>3461.087</v>
      </c>
      <c r="AB164" s="202"/>
      <c r="AF164" s="199"/>
      <c r="AG164" s="42" t="s">
        <v>135</v>
      </c>
      <c r="AH164" s="43" t="s">
        <v>189</v>
      </c>
      <c r="AI164" s="43" t="s">
        <v>136</v>
      </c>
      <c r="AJ164" s="286">
        <f t="shared" si="80"/>
        <v>0</v>
      </c>
      <c r="AK164" s="286">
        <f t="shared" si="81"/>
        <v>0</v>
      </c>
      <c r="AL164" s="286">
        <f t="shared" si="82"/>
        <v>0</v>
      </c>
      <c r="AM164" s="286">
        <f t="shared" si="83"/>
        <v>0</v>
      </c>
      <c r="AN164" s="286">
        <f t="shared" si="84"/>
        <v>0.90578480113328563</v>
      </c>
      <c r="AO164" s="286">
        <f t="shared" si="85"/>
        <v>0</v>
      </c>
      <c r="AP164" s="286">
        <f t="shared" si="86"/>
        <v>0</v>
      </c>
      <c r="AQ164" s="286">
        <f t="shared" si="87"/>
        <v>0</v>
      </c>
      <c r="AR164" s="286">
        <f t="shared" si="88"/>
        <v>0</v>
      </c>
      <c r="AS164" s="286">
        <f t="shared" si="89"/>
        <v>3.0337289990110042E-2</v>
      </c>
      <c r="AT164" s="286">
        <f t="shared" si="90"/>
        <v>0</v>
      </c>
      <c r="AU164" s="286">
        <f t="shared" si="91"/>
        <v>0</v>
      </c>
      <c r="AV164" s="286">
        <f t="shared" si="92"/>
        <v>0</v>
      </c>
      <c r="AW164" s="286">
        <f t="shared" si="93"/>
        <v>6.387790887660437E-2</v>
      </c>
      <c r="AX164" s="286">
        <f t="shared" si="94"/>
        <v>0</v>
      </c>
      <c r="AY164" s="286">
        <f t="shared" si="95"/>
        <v>0</v>
      </c>
      <c r="AZ164" s="286">
        <f t="shared" si="96"/>
        <v>0</v>
      </c>
      <c r="BA164" s="286">
        <f t="shared" si="97"/>
        <v>0</v>
      </c>
      <c r="BB164" s="286">
        <f t="shared" si="98"/>
        <v>0</v>
      </c>
      <c r="BC164" s="287">
        <f t="shared" si="99"/>
        <v>0</v>
      </c>
      <c r="BD164" s="181">
        <f t="shared" si="100"/>
        <v>1</v>
      </c>
      <c r="BE164" s="226"/>
    </row>
    <row r="165" spans="2:57" ht="15.75" x14ac:dyDescent="0.25">
      <c r="B165" s="73"/>
      <c r="C165" s="197"/>
      <c r="D165" s="40" t="s">
        <v>137</v>
      </c>
      <c r="E165" s="41" t="s">
        <v>19</v>
      </c>
      <c r="F165" s="41" t="s">
        <v>137</v>
      </c>
      <c r="G165" s="83">
        <v>0</v>
      </c>
      <c r="H165" s="254">
        <v>2419</v>
      </c>
      <c r="I165" s="83">
        <v>0</v>
      </c>
      <c r="J165" s="83">
        <v>0</v>
      </c>
      <c r="K165" s="83">
        <v>417</v>
      </c>
      <c r="L165" s="83">
        <v>0</v>
      </c>
      <c r="M165" s="83">
        <v>0</v>
      </c>
      <c r="N165" s="83">
        <v>251</v>
      </c>
      <c r="O165" s="83">
        <v>0</v>
      </c>
      <c r="P165" s="83">
        <v>0</v>
      </c>
      <c r="Q165" s="83">
        <v>0</v>
      </c>
      <c r="R165" s="83">
        <v>0</v>
      </c>
      <c r="S165" s="83">
        <v>60</v>
      </c>
      <c r="T165" s="83">
        <v>0</v>
      </c>
      <c r="U165" s="83">
        <v>13106</v>
      </c>
      <c r="V165" s="83">
        <v>0</v>
      </c>
      <c r="W165" s="168">
        <v>930</v>
      </c>
      <c r="X165" s="83">
        <v>0</v>
      </c>
      <c r="Y165" s="83">
        <v>0</v>
      </c>
      <c r="Z165" s="83">
        <v>0</v>
      </c>
      <c r="AA165" s="293">
        <f t="shared" si="79"/>
        <v>16253</v>
      </c>
      <c r="AB165" s="203">
        <f>SUM(AA165:AA166)</f>
        <v>16628</v>
      </c>
      <c r="AF165" s="197"/>
      <c r="AG165" s="40" t="s">
        <v>137</v>
      </c>
      <c r="AH165" s="41" t="s">
        <v>19</v>
      </c>
      <c r="AI165" s="41" t="s">
        <v>137</v>
      </c>
      <c r="AJ165" s="179">
        <f t="shared" si="80"/>
        <v>0</v>
      </c>
      <c r="AK165" s="179">
        <f t="shared" si="81"/>
        <v>0.14883406140404848</v>
      </c>
      <c r="AL165" s="179">
        <f t="shared" si="82"/>
        <v>0</v>
      </c>
      <c r="AM165" s="179">
        <f t="shared" si="83"/>
        <v>0</v>
      </c>
      <c r="AN165" s="179">
        <f t="shared" si="84"/>
        <v>2.5656801821202238E-2</v>
      </c>
      <c r="AO165" s="179">
        <f t="shared" si="85"/>
        <v>0</v>
      </c>
      <c r="AP165" s="179">
        <f t="shared" si="86"/>
        <v>0</v>
      </c>
      <c r="AQ165" s="179">
        <f t="shared" si="87"/>
        <v>1.5443302774872332E-2</v>
      </c>
      <c r="AR165" s="179">
        <f t="shared" si="88"/>
        <v>0</v>
      </c>
      <c r="AS165" s="179">
        <f t="shared" si="89"/>
        <v>0</v>
      </c>
      <c r="AT165" s="179">
        <f t="shared" si="90"/>
        <v>0</v>
      </c>
      <c r="AU165" s="179">
        <f t="shared" si="91"/>
        <v>0</v>
      </c>
      <c r="AV165" s="179">
        <f t="shared" si="92"/>
        <v>3.6916261613240634E-3</v>
      </c>
      <c r="AW165" s="179">
        <f t="shared" si="93"/>
        <v>0</v>
      </c>
      <c r="AX165" s="179">
        <f t="shared" si="94"/>
        <v>0.80637420783855285</v>
      </c>
      <c r="AY165" s="179">
        <f t="shared" si="95"/>
        <v>0</v>
      </c>
      <c r="AZ165" s="179">
        <f t="shared" si="96"/>
        <v>5.722020550052298E-2</v>
      </c>
      <c r="BA165" s="179">
        <f t="shared" si="97"/>
        <v>0</v>
      </c>
      <c r="BB165" s="179">
        <f t="shared" si="98"/>
        <v>0</v>
      </c>
      <c r="BC165" s="179">
        <f t="shared" si="99"/>
        <v>0</v>
      </c>
      <c r="BD165" s="181">
        <f t="shared" si="100"/>
        <v>0.99999999999999989</v>
      </c>
      <c r="BE165" s="227">
        <v>1</v>
      </c>
    </row>
    <row r="166" spans="2:57" ht="15.75" x14ac:dyDescent="0.25">
      <c r="B166" s="73"/>
      <c r="C166" s="199"/>
      <c r="D166" s="42" t="s">
        <v>137</v>
      </c>
      <c r="E166" s="43" t="s">
        <v>19</v>
      </c>
      <c r="F166" s="43" t="s">
        <v>196</v>
      </c>
      <c r="G166" s="255">
        <v>0</v>
      </c>
      <c r="H166" s="256">
        <v>105</v>
      </c>
      <c r="I166" s="89">
        <v>0</v>
      </c>
      <c r="J166" s="89">
        <v>0</v>
      </c>
      <c r="K166" s="89">
        <v>0</v>
      </c>
      <c r="L166" s="89">
        <v>0</v>
      </c>
      <c r="M166" s="89">
        <v>0</v>
      </c>
      <c r="N166" s="89">
        <v>0</v>
      </c>
      <c r="O166" s="89">
        <v>0</v>
      </c>
      <c r="P166" s="89">
        <v>0</v>
      </c>
      <c r="Q166" s="89">
        <v>0</v>
      </c>
      <c r="R166" s="89">
        <v>0</v>
      </c>
      <c r="S166" s="89">
        <v>0</v>
      </c>
      <c r="T166" s="89">
        <v>0</v>
      </c>
      <c r="U166" s="89">
        <v>270</v>
      </c>
      <c r="V166" s="89">
        <v>0</v>
      </c>
      <c r="W166" s="169">
        <v>30</v>
      </c>
      <c r="X166" s="89">
        <v>0</v>
      </c>
      <c r="Y166" s="89">
        <v>0</v>
      </c>
      <c r="Z166" s="257">
        <v>0</v>
      </c>
      <c r="AA166" s="294">
        <f t="shared" si="79"/>
        <v>375</v>
      </c>
      <c r="AB166" s="202"/>
      <c r="AF166" s="199"/>
      <c r="AG166" s="42" t="s">
        <v>137</v>
      </c>
      <c r="AH166" s="43" t="s">
        <v>19</v>
      </c>
      <c r="AI166" s="43" t="s">
        <v>196</v>
      </c>
      <c r="AJ166" s="286">
        <f t="shared" si="80"/>
        <v>0</v>
      </c>
      <c r="AK166" s="286">
        <f t="shared" si="81"/>
        <v>0.28000000000000003</v>
      </c>
      <c r="AL166" s="286">
        <f t="shared" si="82"/>
        <v>0</v>
      </c>
      <c r="AM166" s="286">
        <f t="shared" si="83"/>
        <v>0</v>
      </c>
      <c r="AN166" s="286">
        <f t="shared" si="84"/>
        <v>0</v>
      </c>
      <c r="AO166" s="286">
        <f t="shared" si="85"/>
        <v>0</v>
      </c>
      <c r="AP166" s="286">
        <f t="shared" si="86"/>
        <v>0</v>
      </c>
      <c r="AQ166" s="286">
        <f t="shared" si="87"/>
        <v>0</v>
      </c>
      <c r="AR166" s="286">
        <f t="shared" si="88"/>
        <v>0</v>
      </c>
      <c r="AS166" s="286">
        <f t="shared" si="89"/>
        <v>0</v>
      </c>
      <c r="AT166" s="286">
        <f t="shared" si="90"/>
        <v>0</v>
      </c>
      <c r="AU166" s="286">
        <f t="shared" si="91"/>
        <v>0</v>
      </c>
      <c r="AV166" s="286">
        <f t="shared" si="92"/>
        <v>0</v>
      </c>
      <c r="AW166" s="286">
        <f t="shared" si="93"/>
        <v>0</v>
      </c>
      <c r="AX166" s="286">
        <f t="shared" si="94"/>
        <v>0.72</v>
      </c>
      <c r="AY166" s="286">
        <f t="shared" si="95"/>
        <v>0</v>
      </c>
      <c r="AZ166" s="286">
        <f t="shared" si="96"/>
        <v>0.08</v>
      </c>
      <c r="BA166" s="286">
        <f t="shared" si="97"/>
        <v>0</v>
      </c>
      <c r="BB166" s="286">
        <f t="shared" si="98"/>
        <v>0</v>
      </c>
      <c r="BC166" s="287">
        <f t="shared" si="99"/>
        <v>0</v>
      </c>
      <c r="BD166" s="181">
        <f t="shared" si="100"/>
        <v>1</v>
      </c>
      <c r="BE166" s="226"/>
    </row>
    <row r="167" spans="2:57" ht="48" thickBot="1" x14ac:dyDescent="0.3">
      <c r="B167" s="75"/>
      <c r="C167" s="71"/>
      <c r="D167" s="76" t="s">
        <v>198</v>
      </c>
      <c r="E167" s="77" t="s">
        <v>198</v>
      </c>
      <c r="F167" s="77" t="s">
        <v>197</v>
      </c>
      <c r="G167" s="274">
        <v>6</v>
      </c>
      <c r="H167" s="275">
        <v>296</v>
      </c>
      <c r="I167" s="274">
        <v>241.5</v>
      </c>
      <c r="J167" s="274">
        <v>381</v>
      </c>
      <c r="K167" s="274">
        <v>0</v>
      </c>
      <c r="L167" s="274">
        <v>1231.5</v>
      </c>
      <c r="M167" s="274">
        <v>561.5</v>
      </c>
      <c r="N167" s="274">
        <v>219</v>
      </c>
      <c r="O167" s="274">
        <v>977</v>
      </c>
      <c r="P167" s="274">
        <v>625.5</v>
      </c>
      <c r="Q167" s="274">
        <v>574.5</v>
      </c>
      <c r="R167" s="274">
        <v>346.5</v>
      </c>
      <c r="S167" s="274">
        <v>1365</v>
      </c>
      <c r="T167" s="274">
        <v>1158</v>
      </c>
      <c r="U167" s="274">
        <v>0</v>
      </c>
      <c r="V167" s="274">
        <v>1569</v>
      </c>
      <c r="W167" s="276">
        <v>0</v>
      </c>
      <c r="X167" s="274">
        <v>0</v>
      </c>
      <c r="Y167" s="274">
        <v>0</v>
      </c>
      <c r="Z167" s="274">
        <v>0</v>
      </c>
      <c r="AA167" s="298">
        <f t="shared" si="79"/>
        <v>9552</v>
      </c>
      <c r="AB167" s="177">
        <f>SUM(AA167)</f>
        <v>9552</v>
      </c>
      <c r="AF167" s="71"/>
      <c r="AG167" s="76" t="s">
        <v>198</v>
      </c>
      <c r="AH167" s="77" t="s">
        <v>198</v>
      </c>
      <c r="AI167" s="77" t="s">
        <v>197</v>
      </c>
      <c r="AJ167" s="290">
        <f t="shared" si="80"/>
        <v>6.2814070351758795E-4</v>
      </c>
      <c r="AK167" s="290">
        <f t="shared" si="81"/>
        <v>3.0988274706867672E-2</v>
      </c>
      <c r="AL167" s="290">
        <f t="shared" si="82"/>
        <v>2.5282663316582913E-2</v>
      </c>
      <c r="AM167" s="290">
        <f t="shared" si="83"/>
        <v>3.9886934673366833E-2</v>
      </c>
      <c r="AN167" s="290">
        <f t="shared" si="84"/>
        <v>0</v>
      </c>
      <c r="AO167" s="290">
        <f t="shared" si="85"/>
        <v>0.12892587939698494</v>
      </c>
      <c r="AP167" s="290">
        <f t="shared" si="86"/>
        <v>5.8783500837520937E-2</v>
      </c>
      <c r="AQ167" s="290">
        <f t="shared" si="87"/>
        <v>2.2927135678391958E-2</v>
      </c>
      <c r="AR167" s="290">
        <f t="shared" si="88"/>
        <v>0.1022822445561139</v>
      </c>
      <c r="AS167" s="290">
        <f t="shared" si="89"/>
        <v>6.5483668341708545E-2</v>
      </c>
      <c r="AT167" s="290">
        <f t="shared" si="90"/>
        <v>6.0144472361809045E-2</v>
      </c>
      <c r="AU167" s="290">
        <f t="shared" si="91"/>
        <v>3.6275125628140704E-2</v>
      </c>
      <c r="AV167" s="290">
        <f t="shared" si="92"/>
        <v>0.14290201005025124</v>
      </c>
      <c r="AW167" s="290">
        <f t="shared" si="93"/>
        <v>0.12123115577889447</v>
      </c>
      <c r="AX167" s="290">
        <f t="shared" si="94"/>
        <v>0</v>
      </c>
      <c r="AY167" s="290">
        <f t="shared" si="95"/>
        <v>0.16425879396984924</v>
      </c>
      <c r="AZ167" s="290">
        <f t="shared" si="96"/>
        <v>0</v>
      </c>
      <c r="BA167" s="290">
        <f t="shared" si="97"/>
        <v>0</v>
      </c>
      <c r="BB167" s="290">
        <f t="shared" si="98"/>
        <v>0</v>
      </c>
      <c r="BC167" s="291">
        <f t="shared" si="99"/>
        <v>0</v>
      </c>
      <c r="BD167" s="292">
        <f t="shared" si="100"/>
        <v>1</v>
      </c>
      <c r="BE167" s="191">
        <f>SUM(BD167)</f>
        <v>1</v>
      </c>
    </row>
  </sheetData>
  <sortState ref="F9:AB25">
    <sortCondition ref="F9"/>
  </sortState>
  <mergeCells count="107">
    <mergeCell ref="AF155:AF159"/>
    <mergeCell ref="BE155:BE159"/>
    <mergeCell ref="AF163:AF164"/>
    <mergeCell ref="BE163:BE164"/>
    <mergeCell ref="AF165:AF166"/>
    <mergeCell ref="BE165:BE166"/>
    <mergeCell ref="AF146:AF147"/>
    <mergeCell ref="BE146:BE147"/>
    <mergeCell ref="AF148:AF151"/>
    <mergeCell ref="BE148:BE151"/>
    <mergeCell ref="AF152:AF154"/>
    <mergeCell ref="BE152:BE154"/>
    <mergeCell ref="AF127:AF131"/>
    <mergeCell ref="BE127:BE131"/>
    <mergeCell ref="AF133:AF135"/>
    <mergeCell ref="BE133:BE135"/>
    <mergeCell ref="AF136:AF144"/>
    <mergeCell ref="BE136:BE144"/>
    <mergeCell ref="AF91:AF95"/>
    <mergeCell ref="BE91:BE95"/>
    <mergeCell ref="AF96:AF122"/>
    <mergeCell ref="BE96:BE122"/>
    <mergeCell ref="AF123:AF125"/>
    <mergeCell ref="BE123:BE125"/>
    <mergeCell ref="AF75:AF80"/>
    <mergeCell ref="BE75:BE80"/>
    <mergeCell ref="AF82:AF86"/>
    <mergeCell ref="BE82:BE86"/>
    <mergeCell ref="AF88:AF89"/>
    <mergeCell ref="BE88:BE89"/>
    <mergeCell ref="AF48:AF50"/>
    <mergeCell ref="BE48:BE50"/>
    <mergeCell ref="AF51:AF69"/>
    <mergeCell ref="BE51:BE69"/>
    <mergeCell ref="AF71:AF74"/>
    <mergeCell ref="BE71:BE74"/>
    <mergeCell ref="AF32:AF34"/>
    <mergeCell ref="BE32:BE34"/>
    <mergeCell ref="AF35:AF36"/>
    <mergeCell ref="BE35:BE36"/>
    <mergeCell ref="AF38:AF47"/>
    <mergeCell ref="BE38:BE47"/>
    <mergeCell ref="AF1:BE1"/>
    <mergeCell ref="AF4:BE4"/>
    <mergeCell ref="AF29:AF31"/>
    <mergeCell ref="AG29:AG31"/>
    <mergeCell ref="AH29:AH31"/>
    <mergeCell ref="AI29:AI31"/>
    <mergeCell ref="AJ29:BD29"/>
    <mergeCell ref="BE29:BE30"/>
    <mergeCell ref="AI6:AI7"/>
    <mergeCell ref="AJ6:BD6"/>
    <mergeCell ref="BE6:BE7"/>
    <mergeCell ref="AB155:AB159"/>
    <mergeCell ref="AB163:AB164"/>
    <mergeCell ref="AB165:AB166"/>
    <mergeCell ref="AB146:AB147"/>
    <mergeCell ref="AB148:AB151"/>
    <mergeCell ref="AB152:AB154"/>
    <mergeCell ref="C155:C159"/>
    <mergeCell ref="C163:C164"/>
    <mergeCell ref="C165:C166"/>
    <mergeCell ref="C146:C147"/>
    <mergeCell ref="C148:C151"/>
    <mergeCell ref="C152:C154"/>
    <mergeCell ref="AB127:AB131"/>
    <mergeCell ref="AB133:AB135"/>
    <mergeCell ref="AB136:AB144"/>
    <mergeCell ref="C75:C80"/>
    <mergeCell ref="C82:C86"/>
    <mergeCell ref="C88:C89"/>
    <mergeCell ref="C91:C95"/>
    <mergeCell ref="C96:C122"/>
    <mergeCell ref="C123:C125"/>
    <mergeCell ref="C127:C131"/>
    <mergeCell ref="C133:C135"/>
    <mergeCell ref="C136:C144"/>
    <mergeCell ref="AB123:AB125"/>
    <mergeCell ref="AB82:AB86"/>
    <mergeCell ref="AB88:AB89"/>
    <mergeCell ref="AB91:AB95"/>
    <mergeCell ref="AB96:AB122"/>
    <mergeCell ref="AB75:AB80"/>
    <mergeCell ref="C51:C69"/>
    <mergeCell ref="C71:C74"/>
    <mergeCell ref="AB32:AB34"/>
    <mergeCell ref="AB35:AB36"/>
    <mergeCell ref="AB38:AB47"/>
    <mergeCell ref="AB48:AB50"/>
    <mergeCell ref="AB51:AB69"/>
    <mergeCell ref="C1:AB1"/>
    <mergeCell ref="C2:AA2"/>
    <mergeCell ref="C4:AB4"/>
    <mergeCell ref="F6:F7"/>
    <mergeCell ref="G6:AA6"/>
    <mergeCell ref="AB6:AB7"/>
    <mergeCell ref="AB29:AB30"/>
    <mergeCell ref="AB71:AB74"/>
    <mergeCell ref="C29:C31"/>
    <mergeCell ref="D29:D31"/>
    <mergeCell ref="E29:E31"/>
    <mergeCell ref="F29:F31"/>
    <mergeCell ref="G29:AA29"/>
    <mergeCell ref="C32:C34"/>
    <mergeCell ref="C35:C36"/>
    <mergeCell ref="C38:C47"/>
    <mergeCell ref="C48:C50"/>
  </mergeCells>
  <conditionalFormatting sqref="I9:K25 M9:P25 R9:R25 T9:Z25">
    <cfRule type="expression" dxfId="779" priority="446">
      <formula>$F9=I$7</formula>
    </cfRule>
  </conditionalFormatting>
  <conditionalFormatting sqref="I71:K74 M71:P74 R71:R74 T71:Z74">
    <cfRule type="expression" dxfId="778" priority="445">
      <formula>AND($C71&gt;=2,$C71&lt;=MAX($A:$A))</formula>
    </cfRule>
  </conditionalFormatting>
  <conditionalFormatting sqref="I32:K34 I37:K40 M37:P40 M32:P34 R32:R34 R37:R40 T37:Z40 T32:Z34">
    <cfRule type="expression" dxfId="777" priority="456">
      <formula>AND(#REF!&gt;=2,#REF!&lt;=MAX($A:$A))</formula>
    </cfRule>
  </conditionalFormatting>
  <conditionalFormatting sqref="I37:K40 I32:K34 M32:P34 M37:P40 R37:R40 R32:R34 T32:Z34 T37:Z40">
    <cfRule type="expression" dxfId="776" priority="458">
      <formula>#REF!=#REF!</formula>
    </cfRule>
  </conditionalFormatting>
  <conditionalFormatting sqref="I35:K35 I59:K60 I62:K64 I53:K53 I57:K57 I41:K47 M41:P47 M57:P57 M53:P53 M62:P64 M59:P60 M35:P35 R35 R59:R60 R62:R64 R53 R57 R41:R47 T41:Z47 T57:Z57 T53:Z53 T62:Z64 T59:Z60 T35:Z35">
    <cfRule type="expression" dxfId="775" priority="460">
      <formula>AND(#REF!&gt;=2,#REF!&lt;=MAX($A:$A))</formula>
    </cfRule>
  </conditionalFormatting>
  <conditionalFormatting sqref="I41:K41 I35:K35 M35:P35 M41:P41 R41 R35 T35:Z35 T41:Z41">
    <cfRule type="expression" dxfId="774" priority="464">
      <formula>#REF!=#REF!</formula>
    </cfRule>
  </conditionalFormatting>
  <conditionalFormatting sqref="I62:K64 I59:K60 I46:K46 M46:P46 M59:P60 M62:P64 R62:R64 R59:R60 R46 T46:Z46 T59:Z60 T62:Z64">
    <cfRule type="expression" dxfId="773" priority="473">
      <formula>#REF!=#REF!</formula>
    </cfRule>
  </conditionalFormatting>
  <conditionalFormatting sqref="I57:K57 I53:K53 I47:K47 M47:P47 M53:P53 M57:P57 R57 R53 R47 T47:Z47 T53:Z53 T57:Z57">
    <cfRule type="expression" dxfId="772" priority="482">
      <formula>#REF!=#REF!</formula>
    </cfRule>
  </conditionalFormatting>
  <conditionalFormatting sqref="I42:K45 M42:P45 R42:R45 T42:Z45">
    <cfRule type="expression" dxfId="771" priority="491">
      <formula>#REF!=#REF!</formula>
    </cfRule>
  </conditionalFormatting>
  <conditionalFormatting sqref="I48:K50 M48:P50 R48:R50 T48:Z50">
    <cfRule type="expression" dxfId="770" priority="494">
      <formula>AND(#REF!&gt;=2,#REF!&lt;=MAX($A:$A))</formula>
    </cfRule>
  </conditionalFormatting>
  <conditionalFormatting sqref="I48:K50 M48:P50 R48:R50 T48:Z50">
    <cfRule type="expression" dxfId="769" priority="500">
      <formula>#REF!=#REF!</formula>
    </cfRule>
  </conditionalFormatting>
  <conditionalFormatting sqref="I86:K87 M86:P87 R86:R87 T86:Z87">
    <cfRule type="expression" dxfId="768" priority="511">
      <formula>AND(#REF!&gt;=2,#REF!&lt;=MAX($A:$A))</formula>
    </cfRule>
  </conditionalFormatting>
  <conditionalFormatting sqref="I86:K87 M86:P87 R86:R87 T86:Z87">
    <cfRule type="expression" dxfId="767" priority="514">
      <formula>#REF!=#REF!</formula>
    </cfRule>
  </conditionalFormatting>
  <conditionalFormatting sqref="I81:K81 I51:K51 I54:K55 M54:P55 M51:P51 M81:P81 R81 R51 R54:R55 T54:Z55 T51:Z51 T81:Z81">
    <cfRule type="expression" dxfId="766" priority="538">
      <formula>AND(#REF!&gt;=2,#REF!&lt;=MAX($A:$A))</formula>
    </cfRule>
  </conditionalFormatting>
  <conditionalFormatting sqref="I81:K81 I54:K55 I51:K51 M51:P51 M54:P55 M81:P81 R81 R54:R55 R51 T51:Z51 T54:Z55 T81:Z81">
    <cfRule type="expression" dxfId="765" priority="540">
      <formula>#REF!=#REF!</formula>
    </cfRule>
  </conditionalFormatting>
  <conditionalFormatting sqref="I88:K115 I77:K78 I80:K80 M80:P80 M77:P78 M88:P115 R88:R115 R77:R78 R80 T80:Z80 T77:Z78 T88:Z115">
    <cfRule type="expression" dxfId="764" priority="552">
      <formula>AND(#REF!&gt;=2,#REF!&lt;=MAX($A:$A))</formula>
    </cfRule>
  </conditionalFormatting>
  <conditionalFormatting sqref="I88:K115 I80:K80 I77:K78 M77:P78 M80:P80 M88:P115 R88:R115 R80 R77:R78 T77:Z78 T80:Z80 T88:Z115">
    <cfRule type="expression" dxfId="763" priority="558">
      <formula>#REF!=#REF!</formula>
    </cfRule>
  </conditionalFormatting>
  <conditionalFormatting sqref="I148:K152 I155:K167 M155:P167 M148:P152 R148:R152 R155:R167 T155:Z167 T148:Z152">
    <cfRule type="expression" dxfId="762" priority="571">
      <formula>AND(#REF!&gt;=2,#REF!&lt;=MAX($A:$A))</formula>
    </cfRule>
  </conditionalFormatting>
  <conditionalFormatting sqref="I155:K167 I148:K153 I146:K146 I136:K140 I124:K134 I85:K85 M85:P85 M124:P134 M136:P140 M146:P146 M148:P153 M155:P167 R155:R167 R148:R153 R146 R136:R140 R124:R134 R85 T85:Z85 T124:Z134 T136:Z140 T146:Z146 T148:Z153 T155:Z167">
    <cfRule type="expression" dxfId="761" priority="579">
      <formula>#REF!=#REF!</formula>
    </cfRule>
  </conditionalFormatting>
  <conditionalFormatting sqref="I136:K140 I153:K154 I146:K147 I143:K144 I82:K83 I116:K119 I75:K75 M75:P75 M116:P119 M82:P83 M143:P144 M146:P147 M153:P154 M136:P140 R136:R140 R153:R154 R146:R147 R143:R144 R82:R83 R116:R119 R75 T75:Z75 T116:Z119 T82:Z83 T143:Z144 T146:Z147 T153:Z154 T136:Z140">
    <cfRule type="expression" dxfId="760" priority="592">
      <formula>AND(#REF!&gt;=2,#REF!&lt;=MAX($A:$A))</formula>
    </cfRule>
  </conditionalFormatting>
  <conditionalFormatting sqref="I154:K154 I147:K147 I82:K83 I116:K119 I75:K76 I79:K79 I58:K58 I52:K52 I141:K144 M141:P144 M52:P52 M58:P58 M79:P79 M75:P76 M116:P119 M82:P83 M147:P147 M154:P154 R154 R147 R82:R83 R116:R119 R75:R76 R79 R58 R52 R141:R144 T141:Z144 T52:Z52 T58:Z58 T79:Z79 T75:Z76 T116:Z119 T82:Z83 T147:Z147 T154:Z154">
    <cfRule type="expression" dxfId="759" priority="646">
      <formula>#REF!=#REF!</formula>
    </cfRule>
  </conditionalFormatting>
  <conditionalFormatting sqref="I85:K85 I124:K134 I76:K76 M76:P76 M124:P134 M85:P85 R85 R124:R134 R76 T76:Z76 T124:Z134 T85:Z85">
    <cfRule type="expression" dxfId="758" priority="659">
      <formula>AND(#REF!&gt;=2,#REF!&lt;=MAX($A:$A))</formula>
    </cfRule>
  </conditionalFormatting>
  <conditionalFormatting sqref="I79:K79 I52:K52 I58:K58 I141:K142 M141:P142 M58:P58 M52:P52 M79:P79 R79 R52 R58 R141:R142 T141:Z142 T58:Z58 T52:Z52 T79:Z79">
    <cfRule type="expression" dxfId="757" priority="741">
      <formula>AND(#REF!&gt;=2,#REF!&lt;=MAX($A:$A))</formula>
    </cfRule>
  </conditionalFormatting>
  <conditionalFormatting sqref="I71:K74 M71:P74 R71:R74 T71:Z74">
    <cfRule type="expression" dxfId="756" priority="800">
      <formula>$E71=#REF!</formula>
    </cfRule>
  </conditionalFormatting>
  <conditionalFormatting sqref="H9:H25">
    <cfRule type="expression" dxfId="755" priority="398">
      <formula>$F9=H$7</formula>
    </cfRule>
  </conditionalFormatting>
  <conditionalFormatting sqref="H71:H74">
    <cfRule type="expression" dxfId="754" priority="397">
      <formula>AND($C71&gt;=2,$C71&lt;=MAX($A:$A))</formula>
    </cfRule>
  </conditionalFormatting>
  <conditionalFormatting sqref="H37:H40 H32:H34">
    <cfRule type="expression" dxfId="753" priority="399">
      <formula>AND(#REF!&gt;=2,#REF!&lt;=MAX($A:$A))</formula>
    </cfRule>
  </conditionalFormatting>
  <conditionalFormatting sqref="H32:H34 H37:H40">
    <cfRule type="expression" dxfId="752" priority="400">
      <formula>#REF!=#REF!</formula>
    </cfRule>
  </conditionalFormatting>
  <conditionalFormatting sqref="H41 H35">
    <cfRule type="expression" dxfId="751" priority="401">
      <formula>AND(#REF!&gt;=2,#REF!&lt;=MAX($A:$A))</formula>
    </cfRule>
  </conditionalFormatting>
  <conditionalFormatting sqref="H35 H41">
    <cfRule type="expression" dxfId="750" priority="402">
      <formula>#REF!=#REF!</formula>
    </cfRule>
  </conditionalFormatting>
  <conditionalFormatting sqref="H62:H64 H59:H60 H46">
    <cfRule type="expression" dxfId="749" priority="403">
      <formula>AND(#REF!&gt;=2,#REF!&lt;=MAX($A:$A))</formula>
    </cfRule>
  </conditionalFormatting>
  <conditionalFormatting sqref="H46 H59:H60 H62:H64">
    <cfRule type="expression" dxfId="748" priority="404">
      <formula>#REF!=#REF!</formula>
    </cfRule>
  </conditionalFormatting>
  <conditionalFormatting sqref="H57 H53 H47">
    <cfRule type="expression" dxfId="747" priority="405">
      <formula>AND(#REF!&gt;=2,#REF!&lt;=MAX($A:$A))</formula>
    </cfRule>
  </conditionalFormatting>
  <conditionalFormatting sqref="H47 H53 H57">
    <cfRule type="expression" dxfId="746" priority="406">
      <formula>#REF!=#REF!</formula>
    </cfRule>
  </conditionalFormatting>
  <conditionalFormatting sqref="H42:H45">
    <cfRule type="expression" dxfId="745" priority="407">
      <formula>AND(#REF!&gt;=2,#REF!&lt;=MAX($A:$A))</formula>
    </cfRule>
  </conditionalFormatting>
  <conditionalFormatting sqref="H42:H45">
    <cfRule type="expression" dxfId="744" priority="408">
      <formula>#REF!=#REF!</formula>
    </cfRule>
  </conditionalFormatting>
  <conditionalFormatting sqref="H48:H50">
    <cfRule type="expression" dxfId="743" priority="409">
      <formula>AND(#REF!&gt;=2,#REF!&lt;=MAX($A:$A))</formula>
    </cfRule>
  </conditionalFormatting>
  <conditionalFormatting sqref="H48:H50">
    <cfRule type="expression" dxfId="742" priority="410">
      <formula>#REF!=#REF!</formula>
    </cfRule>
  </conditionalFormatting>
  <conditionalFormatting sqref="H86:H87">
    <cfRule type="expression" dxfId="741" priority="411">
      <formula>AND(#REF!&gt;=2,#REF!&lt;=MAX($A:$A))</formula>
    </cfRule>
  </conditionalFormatting>
  <conditionalFormatting sqref="H86:H87">
    <cfRule type="expression" dxfId="740" priority="412">
      <formula>#REF!=#REF!</formula>
    </cfRule>
  </conditionalFormatting>
  <conditionalFormatting sqref="H54:H55 H51 H81">
    <cfRule type="expression" dxfId="739" priority="413">
      <formula>AND(#REF!&gt;=2,#REF!&lt;=MAX($A:$A))</formula>
    </cfRule>
  </conditionalFormatting>
  <conditionalFormatting sqref="H51 H54:H55 H81">
    <cfRule type="expression" dxfId="738" priority="414">
      <formula>#REF!=#REF!</formula>
    </cfRule>
  </conditionalFormatting>
  <conditionalFormatting sqref="H80 H77:H78 H88:H115">
    <cfRule type="expression" dxfId="737" priority="415">
      <formula>AND(#REF!&gt;=2,#REF!&lt;=MAX($A:$A))</formula>
    </cfRule>
  </conditionalFormatting>
  <conditionalFormatting sqref="H77:H78 H80 H88:H115">
    <cfRule type="expression" dxfId="736" priority="416">
      <formula>#REF!=#REF!</formula>
    </cfRule>
  </conditionalFormatting>
  <conditionalFormatting sqref="H155:H167 H148:H152">
    <cfRule type="expression" dxfId="735" priority="417">
      <formula>AND(#REF!&gt;=2,#REF!&lt;=MAX($A:$A))</formula>
    </cfRule>
  </conditionalFormatting>
  <conditionalFormatting sqref="H155:H167 H148:H152">
    <cfRule type="expression" dxfId="734" priority="418">
      <formula>#REF!=#REF!</formula>
    </cfRule>
  </conditionalFormatting>
  <conditionalFormatting sqref="H136:H140 H146 H153">
    <cfRule type="expression" dxfId="733" priority="419">
      <formula>AND(#REF!&gt;=2,#REF!&lt;=MAX($A:$A))</formula>
    </cfRule>
  </conditionalFormatting>
  <conditionalFormatting sqref="H136:H140 H146 H153">
    <cfRule type="expression" dxfId="732" priority="420">
      <formula>#REF!=#REF!</formula>
    </cfRule>
  </conditionalFormatting>
  <conditionalFormatting sqref="H143:H144 H147 H154">
    <cfRule type="expression" dxfId="731" priority="421">
      <formula>AND(#REF!&gt;=2,#REF!&lt;=MAX($A:$A))</formula>
    </cfRule>
  </conditionalFormatting>
  <conditionalFormatting sqref="H143:H144 H147 H154">
    <cfRule type="expression" dxfId="730" priority="422">
      <formula>#REF!=#REF!</formula>
    </cfRule>
  </conditionalFormatting>
  <conditionalFormatting sqref="H124:H134 H85">
    <cfRule type="expression" dxfId="729" priority="423">
      <formula>AND(#REF!&gt;=2,#REF!&lt;=MAX($A:$A))</formula>
    </cfRule>
  </conditionalFormatting>
  <conditionalFormatting sqref="H85 H124:H134">
    <cfRule type="expression" dxfId="728" priority="424">
      <formula>#REF!=#REF!</formula>
    </cfRule>
  </conditionalFormatting>
  <conditionalFormatting sqref="H75 H116:H119 H82:H83">
    <cfRule type="expression" dxfId="727" priority="425">
      <formula>AND(#REF!&gt;=2,#REF!&lt;=MAX($A:$A))</formula>
    </cfRule>
  </conditionalFormatting>
  <conditionalFormatting sqref="H75 H116:H119 H82:H83">
    <cfRule type="expression" dxfId="726" priority="426">
      <formula>#REF!=#REF!</formula>
    </cfRule>
  </conditionalFormatting>
  <conditionalFormatting sqref="H76">
    <cfRule type="expression" dxfId="725" priority="427">
      <formula>AND(#REF!&gt;=2,#REF!&lt;=MAX($A:$A))</formula>
    </cfRule>
  </conditionalFormatting>
  <conditionalFormatting sqref="H76">
    <cfRule type="expression" dxfId="724" priority="428">
      <formula>#REF!=#REF!</formula>
    </cfRule>
  </conditionalFormatting>
  <conditionalFormatting sqref="H79">
    <cfRule type="expression" dxfId="723" priority="429">
      <formula>AND(#REF!&gt;=2,#REF!&lt;=MAX($A:$A))</formula>
    </cfRule>
  </conditionalFormatting>
  <conditionalFormatting sqref="H79">
    <cfRule type="expression" dxfId="722" priority="430">
      <formula>#REF!=#REF!</formula>
    </cfRule>
  </conditionalFormatting>
  <conditionalFormatting sqref="H58 H52">
    <cfRule type="expression" dxfId="721" priority="431">
      <formula>AND(#REF!&gt;=2,#REF!&lt;=MAX($A:$A))</formula>
    </cfRule>
  </conditionalFormatting>
  <conditionalFormatting sqref="H52 H58">
    <cfRule type="expression" dxfId="720" priority="432">
      <formula>#REF!=#REF!</formula>
    </cfRule>
  </conditionalFormatting>
  <conditionalFormatting sqref="H141:H142">
    <cfRule type="expression" dxfId="719" priority="433">
      <formula>AND(#REF!&gt;=2,#REF!&lt;=MAX($A:$A))</formula>
    </cfRule>
  </conditionalFormatting>
  <conditionalFormatting sqref="H141:H142">
    <cfRule type="expression" dxfId="718" priority="434">
      <formula>#REF!=#REF!</formula>
    </cfRule>
  </conditionalFormatting>
  <conditionalFormatting sqref="H71:H74">
    <cfRule type="expression" dxfId="717" priority="435">
      <formula>$E71=#REF!</formula>
    </cfRule>
  </conditionalFormatting>
  <conditionalFormatting sqref="G9:G25">
    <cfRule type="expression" dxfId="716" priority="359">
      <formula>$F9=G$7</formula>
    </cfRule>
  </conditionalFormatting>
  <conditionalFormatting sqref="L9:L25">
    <cfRule type="expression" dxfId="715" priority="335">
      <formula>$F9=L$7</formula>
    </cfRule>
  </conditionalFormatting>
  <conditionalFormatting sqref="L71:L74">
    <cfRule type="expression" dxfId="714" priority="334">
      <formula>AND($C71&gt;=2,$C71&lt;=MAX($A:$A))</formula>
    </cfRule>
  </conditionalFormatting>
  <conditionalFormatting sqref="L37:L40 L32:L34">
    <cfRule type="expression" dxfId="713" priority="336">
      <formula>AND(#REF!&gt;=2,#REF!&lt;=MAX($A:$A))</formula>
    </cfRule>
  </conditionalFormatting>
  <conditionalFormatting sqref="L32:L34 L37:L40">
    <cfRule type="expression" dxfId="712" priority="337">
      <formula>#REF!=#REF!</formula>
    </cfRule>
  </conditionalFormatting>
  <conditionalFormatting sqref="L41:L47 L57 L53 L62:L64 L59:L60 L35">
    <cfRule type="expression" dxfId="711" priority="338">
      <formula>AND(#REF!&gt;=2,#REF!&lt;=MAX($A:$A))</formula>
    </cfRule>
  </conditionalFormatting>
  <conditionalFormatting sqref="L35 L41">
    <cfRule type="expression" dxfId="710" priority="339">
      <formula>#REF!=#REF!</formula>
    </cfRule>
  </conditionalFormatting>
  <conditionalFormatting sqref="L46 L59:L60 L62:L64">
    <cfRule type="expression" dxfId="709" priority="340">
      <formula>#REF!=#REF!</formula>
    </cfRule>
  </conditionalFormatting>
  <conditionalFormatting sqref="L47 L53 L57">
    <cfRule type="expression" dxfId="708" priority="341">
      <formula>#REF!=#REF!</formula>
    </cfRule>
  </conditionalFormatting>
  <conditionalFormatting sqref="L42:L45">
    <cfRule type="expression" dxfId="707" priority="342">
      <formula>#REF!=#REF!</formula>
    </cfRule>
  </conditionalFormatting>
  <conditionalFormatting sqref="L48:L50">
    <cfRule type="expression" dxfId="706" priority="343">
      <formula>AND(#REF!&gt;=2,#REF!&lt;=MAX($A:$A))</formula>
    </cfRule>
  </conditionalFormatting>
  <conditionalFormatting sqref="L48:L50">
    <cfRule type="expression" dxfId="705" priority="344">
      <formula>#REF!=#REF!</formula>
    </cfRule>
  </conditionalFormatting>
  <conditionalFormatting sqref="L86:L87">
    <cfRule type="expression" dxfId="704" priority="345">
      <formula>AND(#REF!&gt;=2,#REF!&lt;=MAX($A:$A))</formula>
    </cfRule>
  </conditionalFormatting>
  <conditionalFormatting sqref="L86:L87">
    <cfRule type="expression" dxfId="703" priority="346">
      <formula>#REF!=#REF!</formula>
    </cfRule>
  </conditionalFormatting>
  <conditionalFormatting sqref="L54:L55 L51 L81">
    <cfRule type="expression" dxfId="702" priority="347">
      <formula>AND(#REF!&gt;=2,#REF!&lt;=MAX($A:$A))</formula>
    </cfRule>
  </conditionalFormatting>
  <conditionalFormatting sqref="L51 L54:L55 L81">
    <cfRule type="expression" dxfId="701" priority="348">
      <formula>#REF!=#REF!</formula>
    </cfRule>
  </conditionalFormatting>
  <conditionalFormatting sqref="L80 L77:L78 L88:L115">
    <cfRule type="expression" dxfId="700" priority="349">
      <formula>AND(#REF!&gt;=2,#REF!&lt;=MAX($A:$A))</formula>
    </cfRule>
  </conditionalFormatting>
  <conditionalFormatting sqref="L77:L78 L80 L88:L115">
    <cfRule type="expression" dxfId="699" priority="350">
      <formula>#REF!=#REF!</formula>
    </cfRule>
  </conditionalFormatting>
  <conditionalFormatting sqref="L155:L167 L148:L152">
    <cfRule type="expression" dxfId="698" priority="351">
      <formula>AND(#REF!&gt;=2,#REF!&lt;=MAX($A:$A))</formula>
    </cfRule>
  </conditionalFormatting>
  <conditionalFormatting sqref="L85 L124:L134 L136:L140 L146 L148:L153 L155:L167">
    <cfRule type="expression" dxfId="697" priority="352">
      <formula>#REF!=#REF!</formula>
    </cfRule>
  </conditionalFormatting>
  <conditionalFormatting sqref="L75 L116:L119 L82:L83 L143:L144 L146:L147 L153:L154 L136:L140">
    <cfRule type="expression" dxfId="696" priority="353">
      <formula>AND(#REF!&gt;=2,#REF!&lt;=MAX($A:$A))</formula>
    </cfRule>
  </conditionalFormatting>
  <conditionalFormatting sqref="L141:L144 L52 L58 L79 L75:L76 L116:L119 L82:L83 L147 L154">
    <cfRule type="expression" dxfId="695" priority="354">
      <formula>#REF!=#REF!</formula>
    </cfRule>
  </conditionalFormatting>
  <conditionalFormatting sqref="L76 L124:L134 L85">
    <cfRule type="expression" dxfId="694" priority="355">
      <formula>AND(#REF!&gt;=2,#REF!&lt;=MAX($A:$A))</formula>
    </cfRule>
  </conditionalFormatting>
  <conditionalFormatting sqref="L141:L142 L58 L52 L79">
    <cfRule type="expression" dxfId="693" priority="356">
      <formula>AND(#REF!&gt;=2,#REF!&lt;=MAX($A:$A))</formula>
    </cfRule>
  </conditionalFormatting>
  <conditionalFormatting sqref="L71:L74">
    <cfRule type="expression" dxfId="692" priority="357">
      <formula>$E71=#REF!</formula>
    </cfRule>
  </conditionalFormatting>
  <conditionalFormatting sqref="Q9:Q25">
    <cfRule type="expression" dxfId="691" priority="311">
      <formula>$F9=Q$7</formula>
    </cfRule>
  </conditionalFormatting>
  <conditionalFormatting sqref="Q71:Q74">
    <cfRule type="expression" dxfId="690" priority="310">
      <formula>AND($C71&gt;=2,$C71&lt;=MAX($A:$A))</formula>
    </cfRule>
  </conditionalFormatting>
  <conditionalFormatting sqref="Q32:Q34 Q37:Q40">
    <cfRule type="expression" dxfId="689" priority="312">
      <formula>AND(#REF!&gt;=2,#REF!&lt;=MAX($A:$A))</formula>
    </cfRule>
  </conditionalFormatting>
  <conditionalFormatting sqref="Q37:Q40 Q32:Q34">
    <cfRule type="expression" dxfId="688" priority="313">
      <formula>#REF!=#REF!</formula>
    </cfRule>
  </conditionalFormatting>
  <conditionalFormatting sqref="Q35 Q59:Q60 Q62:Q64 Q53 Q57 Q41:Q47">
    <cfRule type="expression" dxfId="687" priority="314">
      <formula>AND(#REF!&gt;=2,#REF!&lt;=MAX($A:$A))</formula>
    </cfRule>
  </conditionalFormatting>
  <conditionalFormatting sqref="Q41 Q35">
    <cfRule type="expression" dxfId="686" priority="315">
      <formula>#REF!=#REF!</formula>
    </cfRule>
  </conditionalFormatting>
  <conditionalFormatting sqref="Q62:Q64 Q59:Q60 Q46">
    <cfRule type="expression" dxfId="685" priority="316">
      <formula>#REF!=#REF!</formula>
    </cfRule>
  </conditionalFormatting>
  <conditionalFormatting sqref="Q57 Q53 Q47">
    <cfRule type="expression" dxfId="684" priority="317">
      <formula>#REF!=#REF!</formula>
    </cfRule>
  </conditionalFormatting>
  <conditionalFormatting sqref="Q42:Q45">
    <cfRule type="expression" dxfId="683" priority="318">
      <formula>#REF!=#REF!</formula>
    </cfRule>
  </conditionalFormatting>
  <conditionalFormatting sqref="Q48:Q50">
    <cfRule type="expression" dxfId="682" priority="319">
      <formula>AND(#REF!&gt;=2,#REF!&lt;=MAX($A:$A))</formula>
    </cfRule>
  </conditionalFormatting>
  <conditionalFormatting sqref="Q48:Q50">
    <cfRule type="expression" dxfId="681" priority="320">
      <formula>#REF!=#REF!</formula>
    </cfRule>
  </conditionalFormatting>
  <conditionalFormatting sqref="Q86:Q87">
    <cfRule type="expression" dxfId="680" priority="321">
      <formula>AND(#REF!&gt;=2,#REF!&lt;=MAX($A:$A))</formula>
    </cfRule>
  </conditionalFormatting>
  <conditionalFormatting sqref="Q86:Q87">
    <cfRule type="expression" dxfId="679" priority="322">
      <formula>#REF!=#REF!</formula>
    </cfRule>
  </conditionalFormatting>
  <conditionalFormatting sqref="Q81 Q51 Q54:Q55">
    <cfRule type="expression" dxfId="678" priority="323">
      <formula>AND(#REF!&gt;=2,#REF!&lt;=MAX($A:$A))</formula>
    </cfRule>
  </conditionalFormatting>
  <conditionalFormatting sqref="Q81 Q54:Q55 Q51">
    <cfRule type="expression" dxfId="677" priority="324">
      <formula>#REF!=#REF!</formula>
    </cfRule>
  </conditionalFormatting>
  <conditionalFormatting sqref="Q88:Q115 Q77:Q78 Q80">
    <cfRule type="expression" dxfId="676" priority="325">
      <formula>AND(#REF!&gt;=2,#REF!&lt;=MAX($A:$A))</formula>
    </cfRule>
  </conditionalFormatting>
  <conditionalFormatting sqref="Q88:Q115 Q80 Q77:Q78">
    <cfRule type="expression" dxfId="675" priority="326">
      <formula>#REF!=#REF!</formula>
    </cfRule>
  </conditionalFormatting>
  <conditionalFormatting sqref="Q148:Q152 Q155:Q167">
    <cfRule type="expression" dxfId="674" priority="327">
      <formula>AND(#REF!&gt;=2,#REF!&lt;=MAX($A:$A))</formula>
    </cfRule>
  </conditionalFormatting>
  <conditionalFormatting sqref="Q155:Q167 Q148:Q153 Q146 Q136:Q140 Q124:Q134 Q85">
    <cfRule type="expression" dxfId="673" priority="328">
      <formula>#REF!=#REF!</formula>
    </cfRule>
  </conditionalFormatting>
  <conditionalFormatting sqref="Q136:Q140 Q153:Q154 Q146:Q147 Q143:Q144 Q82:Q83 Q116:Q119 Q75">
    <cfRule type="expression" dxfId="672" priority="329">
      <formula>AND(#REF!&gt;=2,#REF!&lt;=MAX($A:$A))</formula>
    </cfRule>
  </conditionalFormatting>
  <conditionalFormatting sqref="Q154 Q147 Q82:Q83 Q116:Q119 Q75:Q76 Q79 Q58 Q52 Q141:Q144">
    <cfRule type="expression" dxfId="671" priority="330">
      <formula>#REF!=#REF!</formula>
    </cfRule>
  </conditionalFormatting>
  <conditionalFormatting sqref="Q85 Q124:Q134 Q76">
    <cfRule type="expression" dxfId="670" priority="331">
      <formula>AND(#REF!&gt;=2,#REF!&lt;=MAX($A:$A))</formula>
    </cfRule>
  </conditionalFormatting>
  <conditionalFormatting sqref="Q79 Q52 Q58 Q141:Q142">
    <cfRule type="expression" dxfId="669" priority="332">
      <formula>AND(#REF!&gt;=2,#REF!&lt;=MAX($A:$A))</formula>
    </cfRule>
  </conditionalFormatting>
  <conditionalFormatting sqref="Q71:Q74">
    <cfRule type="expression" dxfId="668" priority="333">
      <formula>$E71=#REF!</formula>
    </cfRule>
  </conditionalFormatting>
  <conditionalFormatting sqref="S9:S25">
    <cfRule type="expression" dxfId="667" priority="287">
      <formula>$F9=S$7</formula>
    </cfRule>
  </conditionalFormatting>
  <conditionalFormatting sqref="S71:S74">
    <cfRule type="expression" dxfId="666" priority="286">
      <formula>AND($C71&gt;=2,$C71&lt;=MAX($A:$A))</formula>
    </cfRule>
  </conditionalFormatting>
  <conditionalFormatting sqref="S37:S40 S32:S34">
    <cfRule type="expression" dxfId="665" priority="288">
      <formula>AND(#REF!&gt;=2,#REF!&lt;=MAX($A:$A))</formula>
    </cfRule>
  </conditionalFormatting>
  <conditionalFormatting sqref="S32:S34 S37:S40">
    <cfRule type="expression" dxfId="664" priority="289">
      <formula>#REF!=#REF!</formula>
    </cfRule>
  </conditionalFormatting>
  <conditionalFormatting sqref="S41:S47 S57 S53 S62:S64 S59:S60 S35">
    <cfRule type="expression" dxfId="663" priority="290">
      <formula>AND(#REF!&gt;=2,#REF!&lt;=MAX($A:$A))</formula>
    </cfRule>
  </conditionalFormatting>
  <conditionalFormatting sqref="S35 S41">
    <cfRule type="expression" dxfId="662" priority="291">
      <formula>#REF!=#REF!</formula>
    </cfRule>
  </conditionalFormatting>
  <conditionalFormatting sqref="S46 S59:S60 S62:S64">
    <cfRule type="expression" dxfId="661" priority="292">
      <formula>#REF!=#REF!</formula>
    </cfRule>
  </conditionalFormatting>
  <conditionalFormatting sqref="S47 S53 S57">
    <cfRule type="expression" dxfId="660" priority="293">
      <formula>#REF!=#REF!</formula>
    </cfRule>
  </conditionalFormatting>
  <conditionalFormatting sqref="S42:S45">
    <cfRule type="expression" dxfId="659" priority="294">
      <formula>#REF!=#REF!</formula>
    </cfRule>
  </conditionalFormatting>
  <conditionalFormatting sqref="S48:S50">
    <cfRule type="expression" dxfId="658" priority="295">
      <formula>AND(#REF!&gt;=2,#REF!&lt;=MAX($A:$A))</formula>
    </cfRule>
  </conditionalFormatting>
  <conditionalFormatting sqref="S48:S50">
    <cfRule type="expression" dxfId="657" priority="296">
      <formula>#REF!=#REF!</formula>
    </cfRule>
  </conditionalFormatting>
  <conditionalFormatting sqref="S86:S87">
    <cfRule type="expression" dxfId="656" priority="297">
      <formula>AND(#REF!&gt;=2,#REF!&lt;=MAX($A:$A))</formula>
    </cfRule>
  </conditionalFormatting>
  <conditionalFormatting sqref="S86:S87">
    <cfRule type="expression" dxfId="655" priority="298">
      <formula>#REF!=#REF!</formula>
    </cfRule>
  </conditionalFormatting>
  <conditionalFormatting sqref="S54:S55 S51 S81">
    <cfRule type="expression" dxfId="654" priority="299">
      <formula>AND(#REF!&gt;=2,#REF!&lt;=MAX($A:$A))</formula>
    </cfRule>
  </conditionalFormatting>
  <conditionalFormatting sqref="S51 S54:S55 S81">
    <cfRule type="expression" dxfId="653" priority="300">
      <formula>#REF!=#REF!</formula>
    </cfRule>
  </conditionalFormatting>
  <conditionalFormatting sqref="S80 S77:S78 S88:S115">
    <cfRule type="expression" dxfId="652" priority="301">
      <formula>AND(#REF!&gt;=2,#REF!&lt;=MAX($A:$A))</formula>
    </cfRule>
  </conditionalFormatting>
  <conditionalFormatting sqref="S77:S78 S80 S88:S115">
    <cfRule type="expression" dxfId="651" priority="302">
      <formula>#REF!=#REF!</formula>
    </cfRule>
  </conditionalFormatting>
  <conditionalFormatting sqref="S155:S167 S148:S152">
    <cfRule type="expression" dxfId="650" priority="303">
      <formula>AND(#REF!&gt;=2,#REF!&lt;=MAX($A:$A))</formula>
    </cfRule>
  </conditionalFormatting>
  <conditionalFormatting sqref="S85 S124:S134 S136:S140 S146 S148:S153 S155:S167">
    <cfRule type="expression" dxfId="649" priority="304">
      <formula>#REF!=#REF!</formula>
    </cfRule>
  </conditionalFormatting>
  <conditionalFormatting sqref="S75 S116:S119 S82:S83 S143:S144 S146:S147 S153:S154 S136:S140">
    <cfRule type="expression" dxfId="648" priority="305">
      <formula>AND(#REF!&gt;=2,#REF!&lt;=MAX($A:$A))</formula>
    </cfRule>
  </conditionalFormatting>
  <conditionalFormatting sqref="S141:S144 S52 S58 S79 S75:S76 S116:S119 S82:S83 S147 S154">
    <cfRule type="expression" dxfId="647" priority="306">
      <formula>#REF!=#REF!</formula>
    </cfRule>
  </conditionalFormatting>
  <conditionalFormatting sqref="S76 S124:S134 S85">
    <cfRule type="expression" dxfId="646" priority="307">
      <formula>AND(#REF!&gt;=2,#REF!&lt;=MAX($A:$A))</formula>
    </cfRule>
  </conditionalFormatting>
  <conditionalFormatting sqref="S141:S142 S58 S52 S79">
    <cfRule type="expression" dxfId="645" priority="308">
      <formula>AND(#REF!&gt;=2,#REF!&lt;=MAX($A:$A))</formula>
    </cfRule>
  </conditionalFormatting>
  <conditionalFormatting sqref="S71:S74">
    <cfRule type="expression" dxfId="644" priority="309">
      <formula>$E71=#REF!</formula>
    </cfRule>
  </conditionalFormatting>
  <conditionalFormatting sqref="AA32:AA167">
    <cfRule type="expression" dxfId="643" priority="285">
      <formula>AND($C32&gt;=2,$C32&lt;=MAX($A:$A))</formula>
    </cfRule>
  </conditionalFormatting>
  <conditionalFormatting sqref="BD32:BD167">
    <cfRule type="expression" dxfId="642" priority="116">
      <formula>AND($C32&gt;=2,$C32&lt;=MAX($A:$A))</formula>
    </cfRule>
  </conditionalFormatting>
  <conditionalFormatting sqref="AJ9:BC25">
    <cfRule type="expression" dxfId="641" priority="113">
      <formula>$F9=AJ$7</formula>
    </cfRule>
  </conditionalFormatting>
  <conditionalFormatting sqref="G71:G74">
    <cfRule type="expression" dxfId="640" priority="87">
      <formula>AND($C71&gt;=2,$C71&lt;=MAX($A:$A))</formula>
    </cfRule>
  </conditionalFormatting>
  <conditionalFormatting sqref="G32:G34 G37:G40">
    <cfRule type="expression" dxfId="639" priority="88">
      <formula>AND(#REF!&gt;=2,#REF!&lt;=MAX($A:$A))</formula>
    </cfRule>
  </conditionalFormatting>
  <conditionalFormatting sqref="G37:G40 G32:G34">
    <cfRule type="expression" dxfId="638" priority="89">
      <formula>#REF!=#REF!</formula>
    </cfRule>
  </conditionalFormatting>
  <conditionalFormatting sqref="G35 G59:G60 G62:G64 G53 G57 G41:G47">
    <cfRule type="expression" dxfId="637" priority="90">
      <formula>AND(#REF!&gt;=2,#REF!&lt;=MAX($A:$A))</formula>
    </cfRule>
  </conditionalFormatting>
  <conditionalFormatting sqref="G41 G35">
    <cfRule type="expression" dxfId="636" priority="91">
      <formula>#REF!=#REF!</formula>
    </cfRule>
  </conditionalFormatting>
  <conditionalFormatting sqref="G62:G64 G59:G60 G46">
    <cfRule type="expression" dxfId="635" priority="92">
      <formula>#REF!=#REF!</formula>
    </cfRule>
  </conditionalFormatting>
  <conditionalFormatting sqref="G57 G53 G47">
    <cfRule type="expression" dxfId="634" priority="93">
      <formula>#REF!=#REF!</formula>
    </cfRule>
  </conditionalFormatting>
  <conditionalFormatting sqref="G42:G45">
    <cfRule type="expression" dxfId="633" priority="94">
      <formula>#REF!=#REF!</formula>
    </cfRule>
  </conditionalFormatting>
  <conditionalFormatting sqref="G48:G50">
    <cfRule type="expression" dxfId="632" priority="95">
      <formula>AND(#REF!&gt;=2,#REF!&lt;=MAX($A:$A))</formula>
    </cfRule>
  </conditionalFormatting>
  <conditionalFormatting sqref="G48:G50">
    <cfRule type="expression" dxfId="631" priority="96">
      <formula>#REF!=#REF!</formula>
    </cfRule>
  </conditionalFormatting>
  <conditionalFormatting sqref="G86:G87">
    <cfRule type="expression" dxfId="630" priority="97">
      <formula>AND(#REF!&gt;=2,#REF!&lt;=MAX($A:$A))</formula>
    </cfRule>
  </conditionalFormatting>
  <conditionalFormatting sqref="G86:G87">
    <cfRule type="expression" dxfId="629" priority="98">
      <formula>#REF!=#REF!</formula>
    </cfRule>
  </conditionalFormatting>
  <conditionalFormatting sqref="G81 G51 G54:G55">
    <cfRule type="expression" dxfId="628" priority="99">
      <formula>AND(#REF!&gt;=2,#REF!&lt;=MAX($A:$A))</formula>
    </cfRule>
  </conditionalFormatting>
  <conditionalFormatting sqref="G81 G54:G55 G51">
    <cfRule type="expression" dxfId="627" priority="100">
      <formula>#REF!=#REF!</formula>
    </cfRule>
  </conditionalFormatting>
  <conditionalFormatting sqref="G88:G115 G77:G78 G80">
    <cfRule type="expression" dxfId="626" priority="101">
      <formula>AND(#REF!&gt;=2,#REF!&lt;=MAX($A:$A))</formula>
    </cfRule>
  </conditionalFormatting>
  <conditionalFormatting sqref="G88:G115 G80 G77:G78">
    <cfRule type="expression" dxfId="625" priority="102">
      <formula>#REF!=#REF!</formula>
    </cfRule>
  </conditionalFormatting>
  <conditionalFormatting sqref="G148:G152 G155:G167">
    <cfRule type="expression" dxfId="624" priority="103">
      <formula>AND(#REF!&gt;=2,#REF!&lt;=MAX($A:$A))</formula>
    </cfRule>
  </conditionalFormatting>
  <conditionalFormatting sqref="G155:G167 G148:G153 G146 G136:G140 G124:G134 G85">
    <cfRule type="expression" dxfId="623" priority="104">
      <formula>#REF!=#REF!</formula>
    </cfRule>
  </conditionalFormatting>
  <conditionalFormatting sqref="G136:G140 G153:G154 G146:G147 G143:G144 G82:G83 G116:G119 G75">
    <cfRule type="expression" dxfId="622" priority="105">
      <formula>AND(#REF!&gt;=2,#REF!&lt;=MAX($A:$A))</formula>
    </cfRule>
  </conditionalFormatting>
  <conditionalFormatting sqref="G154 G147 G82:G83 G116:G119 G75:G76 G79 G58 G52 G141:G144">
    <cfRule type="expression" dxfId="621" priority="106">
      <formula>#REF!=#REF!</formula>
    </cfRule>
  </conditionalFormatting>
  <conditionalFormatting sqref="G85 G124:G134 G76">
    <cfRule type="expression" dxfId="620" priority="107">
      <formula>AND(#REF!&gt;=2,#REF!&lt;=MAX($A:$A))</formula>
    </cfRule>
  </conditionalFormatting>
  <conditionalFormatting sqref="G79 G52 G58 G141:G142">
    <cfRule type="expression" dxfId="619" priority="108">
      <formula>AND(#REF!&gt;=2,#REF!&lt;=MAX($A:$A))</formula>
    </cfRule>
  </conditionalFormatting>
  <conditionalFormatting sqref="G71:G74">
    <cfRule type="expression" dxfId="618" priority="109">
      <formula>$E71=#REF!</formula>
    </cfRule>
  </conditionalFormatting>
  <conditionalFormatting sqref="AJ32:BC167">
    <cfRule type="expression" dxfId="617" priority="63">
      <formula>$F32=AJ$7</formula>
    </cfRule>
  </conditionalFormatting>
  <conditionalFormatting sqref="H36">
    <cfRule type="expression" dxfId="123" priority="61">
      <formula>AND(#REF!&gt;=2,#REF!&lt;=MAX($A:$A))</formula>
    </cfRule>
  </conditionalFormatting>
  <conditionalFormatting sqref="H36">
    <cfRule type="expression" dxfId="122" priority="62">
      <formula>#REF!=#REF!</formula>
    </cfRule>
  </conditionalFormatting>
  <conditionalFormatting sqref="I36">
    <cfRule type="expression" dxfId="121" priority="59">
      <formula>AND(#REF!&gt;=2,#REF!&lt;=MAX($A:$A))</formula>
    </cfRule>
  </conditionalFormatting>
  <conditionalFormatting sqref="I36">
    <cfRule type="expression" dxfId="120" priority="60">
      <formula>#REF!=#REF!</formula>
    </cfRule>
  </conditionalFormatting>
  <conditionalFormatting sqref="J36:V36 X36:Y36">
    <cfRule type="expression" dxfId="119" priority="57">
      <formula>AND(#REF!&gt;=2,#REF!&lt;=MAX($A:$A))</formula>
    </cfRule>
  </conditionalFormatting>
  <conditionalFormatting sqref="J36:V36 X36:Y36">
    <cfRule type="expression" dxfId="118" priority="58">
      <formula>#REF!=#REF!</formula>
    </cfRule>
  </conditionalFormatting>
  <conditionalFormatting sqref="W36">
    <cfRule type="expression" dxfId="117" priority="55">
      <formula>AND(#REF!&gt;=2,#REF!&lt;=MAX($A:$A))</formula>
    </cfRule>
  </conditionalFormatting>
  <conditionalFormatting sqref="W36">
    <cfRule type="expression" dxfId="116" priority="56">
      <formula>#REF!=#REF!</formula>
    </cfRule>
  </conditionalFormatting>
  <conditionalFormatting sqref="H56">
    <cfRule type="expression" dxfId="115" priority="53">
      <formula>AND(#REF!&gt;=2,#REF!&lt;=MAX($A:$A))</formula>
    </cfRule>
  </conditionalFormatting>
  <conditionalFormatting sqref="H56">
    <cfRule type="expression" dxfId="114" priority="54">
      <formula>#REF!=#REF!</formula>
    </cfRule>
  </conditionalFormatting>
  <conditionalFormatting sqref="I56">
    <cfRule type="expression" dxfId="113" priority="51">
      <formula>AND(#REF!&gt;=2,#REF!&lt;=MAX($A:$A))</formula>
    </cfRule>
  </conditionalFormatting>
  <conditionalFormatting sqref="I56">
    <cfRule type="expression" dxfId="112" priority="52">
      <formula>#REF!=#REF!</formula>
    </cfRule>
  </conditionalFormatting>
  <conditionalFormatting sqref="J56:V56 X56:Y56">
    <cfRule type="expression" dxfId="111" priority="49">
      <formula>AND(#REF!&gt;=2,#REF!&lt;=MAX($A:$A))</formula>
    </cfRule>
  </conditionalFormatting>
  <conditionalFormatting sqref="J56:V56 X56:Y56">
    <cfRule type="expression" dxfId="110" priority="50">
      <formula>#REF!=#REF!</formula>
    </cfRule>
  </conditionalFormatting>
  <conditionalFormatting sqref="W56">
    <cfRule type="expression" dxfId="109" priority="47">
      <formula>AND(#REF!&gt;=2,#REF!&lt;=MAX($A:$A))</formula>
    </cfRule>
  </conditionalFormatting>
  <conditionalFormatting sqref="W56">
    <cfRule type="expression" dxfId="108" priority="48">
      <formula>#REF!=#REF!</formula>
    </cfRule>
  </conditionalFormatting>
  <conditionalFormatting sqref="H61">
    <cfRule type="expression" dxfId="107" priority="45">
      <formula>AND(#REF!&gt;=2,#REF!&lt;=MAX($A:$A))</formula>
    </cfRule>
  </conditionalFormatting>
  <conditionalFormatting sqref="H61">
    <cfRule type="expression" dxfId="106" priority="46">
      <formula>#REF!=#REF!</formula>
    </cfRule>
  </conditionalFormatting>
  <conditionalFormatting sqref="I61">
    <cfRule type="expression" dxfId="105" priority="43">
      <formula>AND(#REF!&gt;=2,#REF!&lt;=MAX($A:$A))</formula>
    </cfRule>
  </conditionalFormatting>
  <conditionalFormatting sqref="I61">
    <cfRule type="expression" dxfId="104" priority="44">
      <formula>#REF!=#REF!</formula>
    </cfRule>
  </conditionalFormatting>
  <conditionalFormatting sqref="J61:V61 X61:Y61">
    <cfRule type="expression" dxfId="103" priority="41">
      <formula>AND(#REF!&gt;=2,#REF!&lt;=MAX($A:$A))</formula>
    </cfRule>
  </conditionalFormatting>
  <conditionalFormatting sqref="J61:V61 X61:Y61">
    <cfRule type="expression" dxfId="102" priority="42">
      <formula>#REF!=#REF!</formula>
    </cfRule>
  </conditionalFormatting>
  <conditionalFormatting sqref="W61">
    <cfRule type="expression" dxfId="101" priority="39">
      <formula>AND(#REF!&gt;=2,#REF!&lt;=MAX($A:$A))</formula>
    </cfRule>
  </conditionalFormatting>
  <conditionalFormatting sqref="W61">
    <cfRule type="expression" dxfId="100" priority="40">
      <formula>#REF!=#REF!</formula>
    </cfRule>
  </conditionalFormatting>
  <conditionalFormatting sqref="G70">
    <cfRule type="expression" dxfId="99" priority="37">
      <formula>AND($C70&gt;=2,$C70&lt;=MAX($A:$A))</formula>
    </cfRule>
  </conditionalFormatting>
  <conditionalFormatting sqref="G70">
    <cfRule type="expression" dxfId="98" priority="38">
      <formula>$E70=#REF!</formula>
    </cfRule>
  </conditionalFormatting>
  <conditionalFormatting sqref="H70">
    <cfRule type="expression" dxfId="97" priority="35">
      <formula>AND($C70&gt;=2,$C70&lt;=MAX($A:$A))</formula>
    </cfRule>
  </conditionalFormatting>
  <conditionalFormatting sqref="H70">
    <cfRule type="expression" dxfId="96" priority="36">
      <formula>$E70=#REF!</formula>
    </cfRule>
  </conditionalFormatting>
  <conditionalFormatting sqref="I70">
    <cfRule type="expression" dxfId="95" priority="33">
      <formula>AND($C70&gt;=2,$C70&lt;=MAX($A:$A))</formula>
    </cfRule>
  </conditionalFormatting>
  <conditionalFormatting sqref="I70">
    <cfRule type="expression" dxfId="94" priority="34">
      <formula>$E70=#REF!</formula>
    </cfRule>
  </conditionalFormatting>
  <conditionalFormatting sqref="J70:V70 X70:Y70">
    <cfRule type="expression" dxfId="93" priority="31">
      <formula>AND($C70&gt;=2,$C70&lt;=MAX($A:$A))</formula>
    </cfRule>
  </conditionalFormatting>
  <conditionalFormatting sqref="J70:V70 X70:Y70">
    <cfRule type="expression" dxfId="92" priority="32">
      <formula>$E70=#REF!</formula>
    </cfRule>
  </conditionalFormatting>
  <conditionalFormatting sqref="W70">
    <cfRule type="expression" dxfId="91" priority="29">
      <formula>AND($C70&gt;=2,$C70&lt;=MAX($A:$A))</formula>
    </cfRule>
  </conditionalFormatting>
  <conditionalFormatting sqref="W70">
    <cfRule type="expression" dxfId="90" priority="30">
      <formula>$E70=#REF!</formula>
    </cfRule>
  </conditionalFormatting>
  <conditionalFormatting sqref="H123">
    <cfRule type="expression" dxfId="89" priority="27">
      <formula>AND(#REF!&gt;=2,#REF!&lt;=MAX($A:$A))</formula>
    </cfRule>
  </conditionalFormatting>
  <conditionalFormatting sqref="H123">
    <cfRule type="expression" dxfId="88" priority="28">
      <formula>#REF!=#REF!</formula>
    </cfRule>
  </conditionalFormatting>
  <conditionalFormatting sqref="I123">
    <cfRule type="expression" dxfId="87" priority="25">
      <formula>#REF!=#REF!</formula>
    </cfRule>
  </conditionalFormatting>
  <conditionalFormatting sqref="I123">
    <cfRule type="expression" dxfId="86" priority="26">
      <formula>AND(#REF!&gt;=2,#REF!&lt;=MAX($A:$A))</formula>
    </cfRule>
  </conditionalFormatting>
  <conditionalFormatting sqref="J123:V123 X123:Y123">
    <cfRule type="expression" dxfId="85" priority="23">
      <formula>#REF!=#REF!</formula>
    </cfRule>
  </conditionalFormatting>
  <conditionalFormatting sqref="J123:V123 X123:Y123">
    <cfRule type="expression" dxfId="84" priority="24">
      <formula>AND(#REF!&gt;=2,#REF!&lt;=MAX($A:$A))</formula>
    </cfRule>
  </conditionalFormatting>
  <conditionalFormatting sqref="W123">
    <cfRule type="expression" dxfId="83" priority="21">
      <formula>AND(#REF!&gt;=2,#REF!&lt;=MAX($A:$A))</formula>
    </cfRule>
  </conditionalFormatting>
  <conditionalFormatting sqref="W123">
    <cfRule type="expression" dxfId="82" priority="22">
      <formula>#REF!=#REF!</formula>
    </cfRule>
  </conditionalFormatting>
  <conditionalFormatting sqref="Z123">
    <cfRule type="expression" dxfId="81" priority="19">
      <formula>#REF!=#REF!</formula>
    </cfRule>
  </conditionalFormatting>
  <conditionalFormatting sqref="Z123">
    <cfRule type="expression" dxfId="80" priority="20">
      <formula>AND(#REF!&gt;=2,#REF!&lt;=MAX($A:$A))</formula>
    </cfRule>
  </conditionalFormatting>
  <conditionalFormatting sqref="G123">
    <cfRule type="expression" dxfId="79" priority="17">
      <formula>#REF!=#REF!</formula>
    </cfRule>
  </conditionalFormatting>
  <conditionalFormatting sqref="G123">
    <cfRule type="expression" dxfId="78" priority="18">
      <formula>AND(#REF!&gt;=2,#REF!&lt;=MAX($A:$A))</formula>
    </cfRule>
  </conditionalFormatting>
  <conditionalFormatting sqref="H135">
    <cfRule type="expression" dxfId="77" priority="15">
      <formula>AND(#REF!&gt;=2,#REF!&lt;=MAX($A:$A))</formula>
    </cfRule>
  </conditionalFormatting>
  <conditionalFormatting sqref="H135">
    <cfRule type="expression" dxfId="76" priority="16">
      <formula>#REF!=#REF!</formula>
    </cfRule>
  </conditionalFormatting>
  <conditionalFormatting sqref="I135">
    <cfRule type="expression" dxfId="75" priority="13">
      <formula>#REF!=#REF!</formula>
    </cfRule>
  </conditionalFormatting>
  <conditionalFormatting sqref="I135">
    <cfRule type="expression" dxfId="74" priority="14">
      <formula>AND(#REF!&gt;=2,#REF!&lt;=MAX($A:$A))</formula>
    </cfRule>
  </conditionalFormatting>
  <conditionalFormatting sqref="J135:V135 X135:Z135">
    <cfRule type="expression" dxfId="73" priority="11">
      <formula>#REF!=#REF!</formula>
    </cfRule>
  </conditionalFormatting>
  <conditionalFormatting sqref="J135:V135 X135:Z135">
    <cfRule type="expression" dxfId="72" priority="12">
      <formula>AND(#REF!&gt;=2,#REF!&lt;=MAX($A:$A))</formula>
    </cfRule>
  </conditionalFormatting>
  <conditionalFormatting sqref="W135">
    <cfRule type="expression" dxfId="71" priority="9">
      <formula>#REF!=#REF!</formula>
    </cfRule>
  </conditionalFormatting>
  <conditionalFormatting sqref="W135">
    <cfRule type="expression" dxfId="70" priority="10">
      <formula>AND(#REF!&gt;=2,#REF!&lt;=MAX($A:$A))</formula>
    </cfRule>
  </conditionalFormatting>
  <conditionalFormatting sqref="H145">
    <cfRule type="expression" dxfId="69" priority="7">
      <formula>AND(#REF!&gt;=2,#REF!&lt;=MAX($A:$A))</formula>
    </cfRule>
  </conditionalFormatting>
  <conditionalFormatting sqref="H145">
    <cfRule type="expression" dxfId="68" priority="8">
      <formula>#REF!=#REF!</formula>
    </cfRule>
  </conditionalFormatting>
  <conditionalFormatting sqref="I145">
    <cfRule type="expression" dxfId="67" priority="5">
      <formula>AND(#REF!&gt;=2,#REF!&lt;=MAX($A:$A))</formula>
    </cfRule>
  </conditionalFormatting>
  <conditionalFormatting sqref="I145">
    <cfRule type="expression" dxfId="66" priority="6">
      <formula>#REF!=#REF!</formula>
    </cfRule>
  </conditionalFormatting>
  <conditionalFormatting sqref="J145:V145 X145:Y145">
    <cfRule type="expression" dxfId="65" priority="3">
      <formula>AND(#REF!&gt;=2,#REF!&lt;=MAX($A:$A))</formula>
    </cfRule>
  </conditionalFormatting>
  <conditionalFormatting sqref="J145:V145 X145:Y145">
    <cfRule type="expression" dxfId="64" priority="4">
      <formula>#REF!=#REF!</formula>
    </cfRule>
  </conditionalFormatting>
  <conditionalFormatting sqref="W145">
    <cfRule type="expression" dxfId="63" priority="1">
      <formula>AND(#REF!&gt;=2,#REF!&lt;=MAX($A:$A))</formula>
    </cfRule>
  </conditionalFormatting>
  <conditionalFormatting sqref="W145">
    <cfRule type="expression" dxfId="62" priority="2">
      <formula>#REF!=#REF!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67"/>
  <sheetViews>
    <sheetView topLeftCell="C1" zoomScale="75" zoomScaleNormal="75" workbookViewId="0">
      <pane xSplit="4" ySplit="4" topLeftCell="N80" activePane="bottomRight" state="frozen"/>
      <selection activeCell="C1" sqref="C1"/>
      <selection pane="topRight" activeCell="G1" sqref="G1"/>
      <selection pane="bottomLeft" activeCell="C9" sqref="C9"/>
      <selection pane="bottomRight" activeCell="C4" sqref="A4:XFD4"/>
    </sheetView>
  </sheetViews>
  <sheetFormatPr defaultRowHeight="15" x14ac:dyDescent="0.25"/>
  <cols>
    <col min="1" max="1" width="6.28515625" style="1" hidden="1" customWidth="1"/>
    <col min="2" max="2" width="8.28515625" style="1" hidden="1" customWidth="1"/>
    <col min="3" max="3" width="6.5703125" style="1" customWidth="1"/>
    <col min="4" max="4" width="46.7109375" style="1" customWidth="1"/>
    <col min="5" max="5" width="13.28515625" style="1" customWidth="1"/>
    <col min="6" max="6" width="60" style="1" customWidth="1"/>
    <col min="7" max="7" width="9.7109375" style="1" bestFit="1" customWidth="1"/>
    <col min="8" max="8" width="8.42578125" style="1" bestFit="1" customWidth="1"/>
    <col min="9" max="10" width="9.7109375" style="1" bestFit="1" customWidth="1"/>
    <col min="11" max="11" width="8.42578125" style="1" bestFit="1" customWidth="1"/>
    <col min="12" max="12" width="9.7109375" style="1" bestFit="1" customWidth="1"/>
    <col min="13" max="15" width="8.42578125" style="1" bestFit="1" customWidth="1"/>
    <col min="16" max="17" width="9.7109375" style="1" bestFit="1" customWidth="1"/>
    <col min="18" max="18" width="8.42578125" style="1" bestFit="1" customWidth="1"/>
    <col min="19" max="19" width="9.28515625" style="1" bestFit="1" customWidth="1"/>
    <col min="20" max="20" width="8.42578125" style="1" bestFit="1" customWidth="1"/>
    <col min="21" max="26" width="9.7109375" style="1" bestFit="1" customWidth="1"/>
    <col min="27" max="27" width="9.7109375" style="18" bestFit="1" customWidth="1"/>
    <col min="28" max="28" width="23.42578125" style="2" customWidth="1"/>
    <col min="29" max="29" width="5.7109375" style="1" customWidth="1"/>
    <col min="30" max="30" width="5" style="178" customWidth="1"/>
    <col min="31" max="31" width="5.28515625" style="1" customWidth="1"/>
    <col min="32" max="32" width="9.140625" style="1"/>
    <col min="33" max="33" width="42.5703125" style="1" customWidth="1"/>
    <col min="34" max="34" width="9.140625" style="1"/>
    <col min="35" max="35" width="47.140625" style="1" customWidth="1"/>
    <col min="36" max="55" width="9.140625" style="1"/>
    <col min="56" max="56" width="9.140625" style="182"/>
    <col min="57" max="57" width="14.85546875" style="182" bestFit="1" customWidth="1"/>
  </cols>
  <sheetData>
    <row r="1" spans="1:57" ht="87.75" customHeight="1" x14ac:dyDescent="0.25">
      <c r="C1" s="204" t="s">
        <v>199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F1" s="204" t="s">
        <v>211</v>
      </c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</row>
    <row r="2" spans="1:57" ht="15.75" x14ac:dyDescent="0.25"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</row>
    <row r="3" spans="1:57" x14ac:dyDescent="0.25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  <c r="AB3" s="6"/>
    </row>
    <row r="4" spans="1:57" ht="33.75" customHeight="1" x14ac:dyDescent="0.25">
      <c r="C4" s="239" t="s">
        <v>1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F4" s="228" t="s">
        <v>210</v>
      </c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</row>
    <row r="5" spans="1:57" ht="15.75" thickBot="1" x14ac:dyDescent="0.3"/>
    <row r="6" spans="1:57" ht="42" customHeight="1" thickBot="1" x14ac:dyDescent="0.3">
      <c r="F6" s="32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10"/>
      <c r="AB6" s="237" t="s">
        <v>141</v>
      </c>
      <c r="AI6" s="207" t="s">
        <v>139</v>
      </c>
      <c r="AJ6" s="229" t="s">
        <v>215</v>
      </c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1"/>
      <c r="BE6" s="234" t="s">
        <v>141</v>
      </c>
    </row>
    <row r="7" spans="1:57" ht="53.25" customHeight="1" thickBot="1" x14ac:dyDescent="0.3">
      <c r="F7" s="33" t="s">
        <v>146</v>
      </c>
      <c r="G7" s="8" t="s">
        <v>25</v>
      </c>
      <c r="H7" s="19" t="s">
        <v>9</v>
      </c>
      <c r="I7" s="8" t="s">
        <v>10</v>
      </c>
      <c r="J7" s="8" t="s">
        <v>11</v>
      </c>
      <c r="K7" s="8" t="s">
        <v>12</v>
      </c>
      <c r="L7" s="8" t="s">
        <v>26</v>
      </c>
      <c r="M7" s="8" t="s">
        <v>13</v>
      </c>
      <c r="N7" s="8" t="s">
        <v>14</v>
      </c>
      <c r="O7" s="8" t="s">
        <v>15</v>
      </c>
      <c r="P7" s="8" t="s">
        <v>16</v>
      </c>
      <c r="Q7" s="8" t="s">
        <v>27</v>
      </c>
      <c r="R7" s="8" t="s">
        <v>17</v>
      </c>
      <c r="S7" s="8" t="s">
        <v>28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9" t="s">
        <v>207</v>
      </c>
      <c r="AB7" s="238"/>
      <c r="AI7" s="208"/>
      <c r="AJ7" s="8" t="s">
        <v>25</v>
      </c>
      <c r="AK7" s="19" t="s">
        <v>9</v>
      </c>
      <c r="AL7" s="8" t="s">
        <v>10</v>
      </c>
      <c r="AM7" s="8" t="s">
        <v>11</v>
      </c>
      <c r="AN7" s="8" t="s">
        <v>12</v>
      </c>
      <c r="AO7" s="8" t="s">
        <v>26</v>
      </c>
      <c r="AP7" s="8" t="s">
        <v>13</v>
      </c>
      <c r="AQ7" s="8" t="s">
        <v>14</v>
      </c>
      <c r="AR7" s="8" t="s">
        <v>15</v>
      </c>
      <c r="AS7" s="8" t="s">
        <v>16</v>
      </c>
      <c r="AT7" s="8" t="s">
        <v>27</v>
      </c>
      <c r="AU7" s="8" t="s">
        <v>17</v>
      </c>
      <c r="AV7" s="8" t="s">
        <v>28</v>
      </c>
      <c r="AW7" s="8" t="s">
        <v>18</v>
      </c>
      <c r="AX7" s="8" t="s">
        <v>19</v>
      </c>
      <c r="AY7" s="8" t="s">
        <v>20</v>
      </c>
      <c r="AZ7" s="8" t="s">
        <v>21</v>
      </c>
      <c r="BA7" s="8" t="s">
        <v>22</v>
      </c>
      <c r="BB7" s="8" t="s">
        <v>23</v>
      </c>
      <c r="BC7" s="8" t="s">
        <v>24</v>
      </c>
      <c r="BD7" s="183" t="s">
        <v>207</v>
      </c>
      <c r="BE7" s="235"/>
    </row>
    <row r="8" spans="1:57" ht="21.75" customHeight="1" thickBot="1" x14ac:dyDescent="0.3">
      <c r="A8" s="1">
        <v>1</v>
      </c>
      <c r="F8" s="20" t="s">
        <v>29</v>
      </c>
      <c r="G8" s="21">
        <f t="shared" ref="G8:H8" si="0">SUM(G9:G25)</f>
        <v>1708.5</v>
      </c>
      <c r="H8" s="21">
        <f t="shared" si="0"/>
        <v>8441.8000000000011</v>
      </c>
      <c r="I8" s="21">
        <f t="shared" ref="I8:AA8" si="1">SUM(I9:I25)</f>
        <v>7704</v>
      </c>
      <c r="J8" s="21">
        <f t="shared" si="1"/>
        <v>7993.4836999999998</v>
      </c>
      <c r="K8" s="21">
        <f t="shared" si="1"/>
        <v>165.8</v>
      </c>
      <c r="L8" s="21">
        <f t="shared" ref="L8" si="2">SUM(L9:L25)</f>
        <v>13928</v>
      </c>
      <c r="M8" s="21">
        <f t="shared" si="1"/>
        <v>4126</v>
      </c>
      <c r="N8" s="21">
        <f t="shared" si="1"/>
        <v>8027.75</v>
      </c>
      <c r="O8" s="21">
        <f t="shared" si="1"/>
        <v>10296.9192</v>
      </c>
      <c r="P8" s="21">
        <f t="shared" si="1"/>
        <v>15517.387500000001</v>
      </c>
      <c r="Q8" s="21">
        <f t="shared" ref="Q8" si="3">SUM(Q9:Q25)</f>
        <v>12611.500099999999</v>
      </c>
      <c r="R8" s="21">
        <f t="shared" si="1"/>
        <v>5338.1998999999996</v>
      </c>
      <c r="S8" s="21">
        <f t="shared" ref="S8" si="4">SUM(S9:S25)</f>
        <v>10478.299999999999</v>
      </c>
      <c r="T8" s="21">
        <f t="shared" si="1"/>
        <v>25414.3</v>
      </c>
      <c r="U8" s="21">
        <f t="shared" si="1"/>
        <v>3692.9</v>
      </c>
      <c r="V8" s="21">
        <f t="shared" si="1"/>
        <v>6812.5</v>
      </c>
      <c r="W8" s="21">
        <f t="shared" si="1"/>
        <v>286.27269999999999</v>
      </c>
      <c r="X8" s="21">
        <f t="shared" si="1"/>
        <v>40</v>
      </c>
      <c r="Y8" s="21">
        <f t="shared" si="1"/>
        <v>175</v>
      </c>
      <c r="Z8" s="21">
        <f t="shared" si="1"/>
        <v>75</v>
      </c>
      <c r="AA8" s="34">
        <f t="shared" si="1"/>
        <v>142547.34039999999</v>
      </c>
      <c r="AB8" s="12"/>
      <c r="AI8" s="20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5"/>
    </row>
    <row r="9" spans="1:57" ht="15.75" x14ac:dyDescent="0.25">
      <c r="A9" s="1">
        <v>2</v>
      </c>
      <c r="F9" s="22" t="s">
        <v>25</v>
      </c>
      <c r="G9" s="23">
        <v>1708.5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10</v>
      </c>
      <c r="Q9" s="23">
        <v>0</v>
      </c>
      <c r="R9" s="23">
        <v>135</v>
      </c>
      <c r="S9" s="23">
        <v>0</v>
      </c>
      <c r="T9" s="23">
        <v>0</v>
      </c>
      <c r="U9" s="23">
        <v>0</v>
      </c>
      <c r="V9" s="23">
        <v>0</v>
      </c>
      <c r="W9" s="158">
        <v>0</v>
      </c>
      <c r="X9" s="23">
        <v>25</v>
      </c>
      <c r="Y9" s="23">
        <v>0</v>
      </c>
      <c r="Z9" s="23">
        <v>27</v>
      </c>
      <c r="AA9" s="35">
        <f>SUM(G9:Z9)-W9</f>
        <v>1905.5</v>
      </c>
      <c r="AB9" s="145">
        <f>G9/AA9</f>
        <v>0.89661506166360538</v>
      </c>
      <c r="AI9" s="22" t="s">
        <v>25</v>
      </c>
      <c r="AJ9" s="179">
        <f>G9/$AA9</f>
        <v>0.89661506166360538</v>
      </c>
      <c r="AK9" s="179">
        <f t="shared" ref="AK9:BC22" si="5">H9/$AA9</f>
        <v>0</v>
      </c>
      <c r="AL9" s="179">
        <f t="shared" si="5"/>
        <v>0</v>
      </c>
      <c r="AM9" s="179">
        <f t="shared" si="5"/>
        <v>0</v>
      </c>
      <c r="AN9" s="179">
        <f t="shared" si="5"/>
        <v>0</v>
      </c>
      <c r="AO9" s="179">
        <f t="shared" si="5"/>
        <v>0</v>
      </c>
      <c r="AP9" s="179">
        <f t="shared" si="5"/>
        <v>0</v>
      </c>
      <c r="AQ9" s="179">
        <f t="shared" si="5"/>
        <v>0</v>
      </c>
      <c r="AR9" s="179">
        <f t="shared" si="5"/>
        <v>0</v>
      </c>
      <c r="AS9" s="179">
        <f t="shared" si="5"/>
        <v>5.247966413014957E-3</v>
      </c>
      <c r="AT9" s="179">
        <f t="shared" si="5"/>
        <v>0</v>
      </c>
      <c r="AU9" s="179">
        <f t="shared" si="5"/>
        <v>7.0847546575701914E-2</v>
      </c>
      <c r="AV9" s="179">
        <f t="shared" si="5"/>
        <v>0</v>
      </c>
      <c r="AW9" s="179">
        <f t="shared" si="5"/>
        <v>0</v>
      </c>
      <c r="AX9" s="179">
        <f t="shared" si="5"/>
        <v>0</v>
      </c>
      <c r="AY9" s="179">
        <f t="shared" si="5"/>
        <v>0</v>
      </c>
      <c r="AZ9" s="179">
        <f t="shared" si="5"/>
        <v>0</v>
      </c>
      <c r="BA9" s="179">
        <f t="shared" si="5"/>
        <v>1.3119916032537392E-2</v>
      </c>
      <c r="BB9" s="179">
        <f t="shared" si="5"/>
        <v>0</v>
      </c>
      <c r="BC9" s="179">
        <f t="shared" si="5"/>
        <v>1.4169509315140383E-2</v>
      </c>
      <c r="BD9" s="180">
        <f>SUM(AJ9:BC9)-AZ9</f>
        <v>1</v>
      </c>
      <c r="BE9" s="186">
        <f>AJ9/BD9</f>
        <v>0.89661506166360538</v>
      </c>
    </row>
    <row r="10" spans="1:57" ht="15.75" x14ac:dyDescent="0.25">
      <c r="A10" s="1">
        <v>3</v>
      </c>
      <c r="F10" s="22" t="s">
        <v>9</v>
      </c>
      <c r="G10" s="23">
        <v>0</v>
      </c>
      <c r="H10" s="23">
        <v>8063.8000000000011</v>
      </c>
      <c r="I10" s="23">
        <v>6.9</v>
      </c>
      <c r="J10" s="23">
        <v>15</v>
      </c>
      <c r="K10" s="23">
        <v>65.8</v>
      </c>
      <c r="L10" s="23">
        <v>97.5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45</v>
      </c>
      <c r="U10" s="23">
        <v>46.5</v>
      </c>
      <c r="V10" s="23">
        <v>0</v>
      </c>
      <c r="W10" s="158">
        <v>0</v>
      </c>
      <c r="X10" s="23">
        <v>0</v>
      </c>
      <c r="Y10" s="23">
        <v>0</v>
      </c>
      <c r="Z10" s="23">
        <v>0</v>
      </c>
      <c r="AA10" s="35">
        <f t="shared" ref="AA10:AA25" si="6">SUM(G10:Z10)-W10</f>
        <v>8340.5</v>
      </c>
      <c r="AB10" s="145">
        <f>H10/AA10</f>
        <v>0.96682453090342324</v>
      </c>
      <c r="AI10" s="22" t="s">
        <v>9</v>
      </c>
      <c r="AJ10" s="179">
        <f t="shared" ref="AJ10:AR25" si="7">G10/$AA10</f>
        <v>0</v>
      </c>
      <c r="AK10" s="179">
        <f t="shared" si="5"/>
        <v>0.96682453090342324</v>
      </c>
      <c r="AL10" s="179">
        <f t="shared" si="5"/>
        <v>8.2728853186259826E-4</v>
      </c>
      <c r="AM10" s="179">
        <f t="shared" si="5"/>
        <v>1.798453330136083E-3</v>
      </c>
      <c r="AN10" s="179">
        <f t="shared" si="5"/>
        <v>7.8892152748636177E-3</v>
      </c>
      <c r="AO10" s="179">
        <f t="shared" si="5"/>
        <v>1.168994664588454E-2</v>
      </c>
      <c r="AP10" s="179">
        <f t="shared" si="5"/>
        <v>0</v>
      </c>
      <c r="AQ10" s="179">
        <f t="shared" si="5"/>
        <v>0</v>
      </c>
      <c r="AR10" s="179">
        <f t="shared" si="5"/>
        <v>0</v>
      </c>
      <c r="AS10" s="179">
        <f t="shared" si="5"/>
        <v>0</v>
      </c>
      <c r="AT10" s="179">
        <f t="shared" si="5"/>
        <v>0</v>
      </c>
      <c r="AU10" s="179">
        <f t="shared" si="5"/>
        <v>0</v>
      </c>
      <c r="AV10" s="179">
        <f t="shared" si="5"/>
        <v>0</v>
      </c>
      <c r="AW10" s="179">
        <f t="shared" si="5"/>
        <v>5.3953599904082491E-3</v>
      </c>
      <c r="AX10" s="179">
        <f t="shared" si="5"/>
        <v>5.5752053234218576E-3</v>
      </c>
      <c r="AY10" s="179">
        <f t="shared" si="5"/>
        <v>0</v>
      </c>
      <c r="AZ10" s="179">
        <f t="shared" si="5"/>
        <v>0</v>
      </c>
      <c r="BA10" s="179">
        <f t="shared" si="5"/>
        <v>0</v>
      </c>
      <c r="BB10" s="179">
        <f t="shared" si="5"/>
        <v>0</v>
      </c>
      <c r="BC10" s="179">
        <f t="shared" si="5"/>
        <v>0</v>
      </c>
      <c r="BD10" s="180">
        <f t="shared" ref="BD10:BD25" si="8">SUM(AJ10:BC10)-AZ10</f>
        <v>1.0000000000000002</v>
      </c>
      <c r="BE10" s="186">
        <f>AK10/BD10</f>
        <v>0.96682453090342302</v>
      </c>
    </row>
    <row r="11" spans="1:57" ht="15.75" x14ac:dyDescent="0.25">
      <c r="A11" s="1">
        <v>4</v>
      </c>
      <c r="F11" s="22" t="s">
        <v>10</v>
      </c>
      <c r="G11" s="23">
        <v>0</v>
      </c>
      <c r="H11" s="23">
        <v>30</v>
      </c>
      <c r="I11" s="23">
        <v>7348.6</v>
      </c>
      <c r="J11" s="23">
        <v>168</v>
      </c>
      <c r="K11" s="23">
        <v>0</v>
      </c>
      <c r="L11" s="23">
        <v>45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211</v>
      </c>
      <c r="U11" s="23">
        <v>0</v>
      </c>
      <c r="V11" s="23">
        <v>78</v>
      </c>
      <c r="W11" s="158">
        <v>0</v>
      </c>
      <c r="X11" s="23">
        <v>0</v>
      </c>
      <c r="Y11" s="23">
        <v>0</v>
      </c>
      <c r="Z11" s="23">
        <v>0</v>
      </c>
      <c r="AA11" s="35">
        <f t="shared" si="6"/>
        <v>7880.6</v>
      </c>
      <c r="AB11" s="145">
        <f>I11/AA11</f>
        <v>0.93249244981346602</v>
      </c>
      <c r="AI11" s="22" t="s">
        <v>10</v>
      </c>
      <c r="AJ11" s="179">
        <f t="shared" si="7"/>
        <v>0</v>
      </c>
      <c r="AK11" s="179">
        <f t="shared" si="5"/>
        <v>3.8068167398421439E-3</v>
      </c>
      <c r="AL11" s="179">
        <f t="shared" si="5"/>
        <v>0.93249244981346602</v>
      </c>
      <c r="AM11" s="179">
        <f t="shared" si="5"/>
        <v>2.1318173743116006E-2</v>
      </c>
      <c r="AN11" s="179">
        <f t="shared" si="5"/>
        <v>0</v>
      </c>
      <c r="AO11" s="179">
        <f t="shared" si="5"/>
        <v>5.7102251097632161E-3</v>
      </c>
      <c r="AP11" s="179">
        <f t="shared" si="5"/>
        <v>0</v>
      </c>
      <c r="AQ11" s="179">
        <f t="shared" si="5"/>
        <v>0</v>
      </c>
      <c r="AR11" s="179">
        <f t="shared" si="5"/>
        <v>0</v>
      </c>
      <c r="AS11" s="179">
        <f t="shared" si="5"/>
        <v>0</v>
      </c>
      <c r="AT11" s="179">
        <f t="shared" si="5"/>
        <v>0</v>
      </c>
      <c r="AU11" s="179">
        <f t="shared" si="5"/>
        <v>0</v>
      </c>
      <c r="AV11" s="179">
        <f t="shared" si="5"/>
        <v>0</v>
      </c>
      <c r="AW11" s="179">
        <f t="shared" si="5"/>
        <v>2.6774611070223078E-2</v>
      </c>
      <c r="AX11" s="179">
        <f t="shared" si="5"/>
        <v>0</v>
      </c>
      <c r="AY11" s="179">
        <f t="shared" si="5"/>
        <v>9.8977235235895734E-3</v>
      </c>
      <c r="AZ11" s="179">
        <f t="shared" si="5"/>
        <v>0</v>
      </c>
      <c r="BA11" s="179">
        <f t="shared" si="5"/>
        <v>0</v>
      </c>
      <c r="BB11" s="179">
        <f t="shared" si="5"/>
        <v>0</v>
      </c>
      <c r="BC11" s="179">
        <f t="shared" si="5"/>
        <v>0</v>
      </c>
      <c r="BD11" s="180">
        <f t="shared" si="8"/>
        <v>1</v>
      </c>
      <c r="BE11" s="186">
        <f>AL11/BD11</f>
        <v>0.93249244981346602</v>
      </c>
    </row>
    <row r="12" spans="1:57" ht="15.75" x14ac:dyDescent="0.25">
      <c r="F12" s="22" t="s">
        <v>198</v>
      </c>
      <c r="G12" s="23">
        <v>0</v>
      </c>
      <c r="H12" s="23">
        <v>114</v>
      </c>
      <c r="I12" s="23">
        <v>51</v>
      </c>
      <c r="J12" s="23">
        <v>327</v>
      </c>
      <c r="K12" s="23">
        <v>54</v>
      </c>
      <c r="L12" s="23">
        <v>994.5</v>
      </c>
      <c r="M12" s="23">
        <v>447</v>
      </c>
      <c r="N12" s="23">
        <v>67.5</v>
      </c>
      <c r="O12" s="23">
        <v>493.5</v>
      </c>
      <c r="P12" s="23">
        <v>385.5</v>
      </c>
      <c r="Q12" s="23">
        <v>69</v>
      </c>
      <c r="R12" s="23">
        <v>0</v>
      </c>
      <c r="S12" s="23">
        <v>978</v>
      </c>
      <c r="T12" s="23">
        <v>625.5</v>
      </c>
      <c r="U12" s="23">
        <v>63</v>
      </c>
      <c r="V12" s="23">
        <v>2376</v>
      </c>
      <c r="W12" s="158">
        <v>9</v>
      </c>
      <c r="X12" s="23">
        <v>0</v>
      </c>
      <c r="Y12" s="23">
        <v>0</v>
      </c>
      <c r="Z12" s="23">
        <v>0</v>
      </c>
      <c r="AA12" s="35">
        <f t="shared" si="6"/>
        <v>7045.5</v>
      </c>
      <c r="AB12" s="145"/>
      <c r="AI12" s="22" t="s">
        <v>198</v>
      </c>
      <c r="AJ12" s="179">
        <f t="shared" si="7"/>
        <v>0</v>
      </c>
      <c r="AK12" s="179">
        <f t="shared" si="5"/>
        <v>1.6180540770704705E-2</v>
      </c>
      <c r="AL12" s="179">
        <f t="shared" si="5"/>
        <v>7.2386629763678944E-3</v>
      </c>
      <c r="AM12" s="179">
        <f t="shared" si="5"/>
        <v>4.6412603789652972E-2</v>
      </c>
      <c r="AN12" s="179">
        <f t="shared" si="5"/>
        <v>7.6644666808601235E-3</v>
      </c>
      <c r="AO12" s="179">
        <f t="shared" si="5"/>
        <v>0.14115392803917395</v>
      </c>
      <c r="AP12" s="179">
        <f t="shared" si="5"/>
        <v>6.3444751969342128E-2</v>
      </c>
      <c r="AQ12" s="179">
        <f t="shared" si="5"/>
        <v>9.5805833510751552E-3</v>
      </c>
      <c r="AR12" s="179">
        <f t="shared" si="5"/>
        <v>7.0044709388971685E-2</v>
      </c>
      <c r="AS12" s="179">
        <f t="shared" si="5"/>
        <v>5.4715776027251438E-2</v>
      </c>
      <c r="AT12" s="179">
        <f t="shared" si="5"/>
        <v>9.7934852033212689E-3</v>
      </c>
      <c r="AU12" s="179">
        <f t="shared" si="5"/>
        <v>0</v>
      </c>
      <c r="AV12" s="179">
        <f t="shared" si="5"/>
        <v>0.13881200766446669</v>
      </c>
      <c r="AW12" s="179">
        <f t="shared" si="5"/>
        <v>8.8780072386629758E-2</v>
      </c>
      <c r="AX12" s="179">
        <f t="shared" si="5"/>
        <v>8.9418777943368107E-3</v>
      </c>
      <c r="AY12" s="179">
        <f t="shared" si="5"/>
        <v>0.33723653395784542</v>
      </c>
      <c r="AZ12" s="179">
        <f t="shared" si="5"/>
        <v>1.2774111134766872E-3</v>
      </c>
      <c r="BA12" s="179">
        <f t="shared" si="5"/>
        <v>0</v>
      </c>
      <c r="BB12" s="179">
        <f t="shared" si="5"/>
        <v>0</v>
      </c>
      <c r="BC12" s="179">
        <f t="shared" si="5"/>
        <v>0</v>
      </c>
      <c r="BD12" s="180">
        <f t="shared" si="8"/>
        <v>1</v>
      </c>
      <c r="BE12" s="186"/>
    </row>
    <row r="13" spans="1:57" ht="15.75" x14ac:dyDescent="0.25">
      <c r="A13" s="1">
        <v>5</v>
      </c>
      <c r="F13" s="22" t="s">
        <v>11</v>
      </c>
      <c r="G13" s="23">
        <v>0</v>
      </c>
      <c r="H13" s="23">
        <v>49.5</v>
      </c>
      <c r="I13" s="23">
        <v>42</v>
      </c>
      <c r="J13" s="23">
        <v>7086.9836999999998</v>
      </c>
      <c r="K13" s="23">
        <v>0</v>
      </c>
      <c r="L13" s="23">
        <v>10</v>
      </c>
      <c r="M13" s="23">
        <v>0</v>
      </c>
      <c r="N13" s="23">
        <v>0</v>
      </c>
      <c r="O13" s="23">
        <v>327</v>
      </c>
      <c r="P13" s="23">
        <v>0</v>
      </c>
      <c r="Q13" s="23">
        <v>10</v>
      </c>
      <c r="R13" s="23">
        <v>30.9</v>
      </c>
      <c r="S13" s="23">
        <v>117.3</v>
      </c>
      <c r="T13" s="23">
        <v>227</v>
      </c>
      <c r="U13" s="23">
        <v>66</v>
      </c>
      <c r="V13" s="23">
        <v>15</v>
      </c>
      <c r="W13" s="158">
        <v>0</v>
      </c>
      <c r="X13" s="23">
        <v>0</v>
      </c>
      <c r="Y13" s="23">
        <v>0</v>
      </c>
      <c r="Z13" s="23">
        <v>30</v>
      </c>
      <c r="AA13" s="35">
        <f t="shared" si="6"/>
        <v>8011.6836999999996</v>
      </c>
      <c r="AB13" s="145">
        <f>J13/AA13</f>
        <v>0.88458106502631906</v>
      </c>
      <c r="AI13" s="22" t="s">
        <v>11</v>
      </c>
      <c r="AJ13" s="179">
        <f t="shared" si="7"/>
        <v>0</v>
      </c>
      <c r="AK13" s="179">
        <f t="shared" si="5"/>
        <v>6.1784765666672544E-3</v>
      </c>
      <c r="AL13" s="179">
        <f t="shared" si="5"/>
        <v>5.2423437535358518E-3</v>
      </c>
      <c r="AM13" s="179">
        <f t="shared" si="5"/>
        <v>0.88458106502631906</v>
      </c>
      <c r="AN13" s="179">
        <f t="shared" si="5"/>
        <v>0</v>
      </c>
      <c r="AO13" s="179">
        <f t="shared" si="5"/>
        <v>1.2481770841752029E-3</v>
      </c>
      <c r="AP13" s="179">
        <f t="shared" si="5"/>
        <v>0</v>
      </c>
      <c r="AQ13" s="179">
        <f t="shared" si="5"/>
        <v>0</v>
      </c>
      <c r="AR13" s="179">
        <f t="shared" si="5"/>
        <v>4.0815390652529135E-2</v>
      </c>
      <c r="AS13" s="179">
        <f t="shared" si="5"/>
        <v>0</v>
      </c>
      <c r="AT13" s="179">
        <f t="shared" si="5"/>
        <v>1.2481770841752029E-3</v>
      </c>
      <c r="AU13" s="179">
        <f t="shared" si="5"/>
        <v>3.8568671901013764E-3</v>
      </c>
      <c r="AV13" s="179">
        <f t="shared" si="5"/>
        <v>1.4641117197375129E-2</v>
      </c>
      <c r="AW13" s="179">
        <f t="shared" si="5"/>
        <v>2.8333619810777106E-2</v>
      </c>
      <c r="AX13" s="179">
        <f t="shared" si="5"/>
        <v>8.237968755556338E-3</v>
      </c>
      <c r="AY13" s="179">
        <f t="shared" si="5"/>
        <v>1.8722656262628043E-3</v>
      </c>
      <c r="AZ13" s="179">
        <f t="shared" si="5"/>
        <v>0</v>
      </c>
      <c r="BA13" s="179">
        <f t="shared" si="5"/>
        <v>0</v>
      </c>
      <c r="BB13" s="179">
        <f t="shared" si="5"/>
        <v>0</v>
      </c>
      <c r="BC13" s="179">
        <f t="shared" si="5"/>
        <v>3.7445312525256087E-3</v>
      </c>
      <c r="BD13" s="180">
        <f t="shared" si="8"/>
        <v>1.0000000000000002</v>
      </c>
      <c r="BE13" s="186">
        <f>AM13/BD13</f>
        <v>0.88458106502631884</v>
      </c>
    </row>
    <row r="14" spans="1:57" ht="15.75" x14ac:dyDescent="0.25">
      <c r="A14" s="1">
        <v>6</v>
      </c>
      <c r="F14" s="22" t="s">
        <v>12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158"/>
      <c r="X14" s="23"/>
      <c r="Y14" s="23"/>
      <c r="Z14" s="23"/>
      <c r="AA14" s="35">
        <f t="shared" si="6"/>
        <v>0</v>
      </c>
      <c r="AB14" s="145" t="e">
        <f>K14/AA14</f>
        <v>#DIV/0!</v>
      </c>
      <c r="AI14" s="22" t="s">
        <v>12</v>
      </c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80">
        <f t="shared" si="8"/>
        <v>0</v>
      </c>
      <c r="BE14" s="193"/>
    </row>
    <row r="15" spans="1:57" ht="15.75" x14ac:dyDescent="0.25">
      <c r="A15" s="1">
        <v>7</v>
      </c>
      <c r="F15" s="22" t="s">
        <v>26</v>
      </c>
      <c r="G15" s="23">
        <v>0</v>
      </c>
      <c r="H15" s="23">
        <v>0</v>
      </c>
      <c r="I15" s="23">
        <v>30</v>
      </c>
      <c r="J15" s="23">
        <v>0</v>
      </c>
      <c r="K15" s="23">
        <v>0</v>
      </c>
      <c r="L15" s="23">
        <v>12260.5</v>
      </c>
      <c r="M15" s="23">
        <v>0</v>
      </c>
      <c r="N15" s="23">
        <v>0</v>
      </c>
      <c r="O15" s="23">
        <v>0</v>
      </c>
      <c r="P15" s="23">
        <v>132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333</v>
      </c>
      <c r="W15" s="158">
        <v>0</v>
      </c>
      <c r="X15" s="23">
        <v>0</v>
      </c>
      <c r="Y15" s="23">
        <v>0</v>
      </c>
      <c r="Z15" s="23">
        <v>0</v>
      </c>
      <c r="AA15" s="35">
        <f t="shared" si="6"/>
        <v>12755.5</v>
      </c>
      <c r="AB15" s="145">
        <f>L15/AA15</f>
        <v>0.96119321077182396</v>
      </c>
      <c r="AI15" s="22" t="s">
        <v>26</v>
      </c>
      <c r="AJ15" s="179">
        <f t="shared" si="7"/>
        <v>0</v>
      </c>
      <c r="AK15" s="179">
        <f t="shared" si="5"/>
        <v>0</v>
      </c>
      <c r="AL15" s="179">
        <f t="shared" si="5"/>
        <v>2.3519266198894595E-3</v>
      </c>
      <c r="AM15" s="179">
        <f t="shared" si="5"/>
        <v>0</v>
      </c>
      <c r="AN15" s="179">
        <f t="shared" si="5"/>
        <v>0</v>
      </c>
      <c r="AO15" s="179">
        <f t="shared" si="5"/>
        <v>0.96119321077182396</v>
      </c>
      <c r="AP15" s="179">
        <f t="shared" si="5"/>
        <v>0</v>
      </c>
      <c r="AQ15" s="179">
        <f t="shared" si="5"/>
        <v>0</v>
      </c>
      <c r="AR15" s="179">
        <f t="shared" si="5"/>
        <v>0</v>
      </c>
      <c r="AS15" s="179">
        <f t="shared" si="5"/>
        <v>1.0348477127513621E-2</v>
      </c>
      <c r="AT15" s="179">
        <f t="shared" si="5"/>
        <v>0</v>
      </c>
      <c r="AU15" s="179">
        <f t="shared" si="5"/>
        <v>0</v>
      </c>
      <c r="AV15" s="179">
        <f t="shared" si="5"/>
        <v>0</v>
      </c>
      <c r="AW15" s="179">
        <f t="shared" si="5"/>
        <v>0</v>
      </c>
      <c r="AX15" s="179">
        <f t="shared" si="5"/>
        <v>0</v>
      </c>
      <c r="AY15" s="179">
        <f t="shared" si="5"/>
        <v>2.6106385480773001E-2</v>
      </c>
      <c r="AZ15" s="179">
        <f t="shared" si="5"/>
        <v>0</v>
      </c>
      <c r="BA15" s="179">
        <f t="shared" si="5"/>
        <v>0</v>
      </c>
      <c r="BB15" s="179">
        <f t="shared" si="5"/>
        <v>0</v>
      </c>
      <c r="BC15" s="179">
        <f t="shared" si="5"/>
        <v>0</v>
      </c>
      <c r="BD15" s="180">
        <f t="shared" si="8"/>
        <v>1</v>
      </c>
      <c r="BE15" s="186">
        <f>AO15/BD15</f>
        <v>0.96119321077182396</v>
      </c>
    </row>
    <row r="16" spans="1:57" ht="15.75" x14ac:dyDescent="0.25">
      <c r="A16" s="1">
        <v>8</v>
      </c>
      <c r="F16" s="22" t="s">
        <v>13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15</v>
      </c>
      <c r="M16" s="23">
        <v>3298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15</v>
      </c>
      <c r="T16" s="23">
        <v>125</v>
      </c>
      <c r="U16" s="23">
        <v>0</v>
      </c>
      <c r="V16" s="23">
        <v>0</v>
      </c>
      <c r="W16" s="158">
        <v>0</v>
      </c>
      <c r="X16" s="23">
        <v>0</v>
      </c>
      <c r="Y16" s="23">
        <v>20</v>
      </c>
      <c r="Z16" s="23">
        <v>0</v>
      </c>
      <c r="AA16" s="35">
        <f t="shared" si="6"/>
        <v>3473</v>
      </c>
      <c r="AB16" s="145">
        <f>M16/AA16</f>
        <v>0.94961128707169595</v>
      </c>
      <c r="AI16" s="22" t="s">
        <v>13</v>
      </c>
      <c r="AJ16" s="179">
        <f t="shared" si="7"/>
        <v>0</v>
      </c>
      <c r="AK16" s="179">
        <f t="shared" si="5"/>
        <v>0</v>
      </c>
      <c r="AL16" s="179">
        <f t="shared" si="5"/>
        <v>0</v>
      </c>
      <c r="AM16" s="179">
        <f t="shared" si="5"/>
        <v>0</v>
      </c>
      <c r="AN16" s="179">
        <f t="shared" si="5"/>
        <v>0</v>
      </c>
      <c r="AO16" s="179">
        <f t="shared" si="5"/>
        <v>4.3190325367117761E-3</v>
      </c>
      <c r="AP16" s="179">
        <f t="shared" si="5"/>
        <v>0.94961128707169595</v>
      </c>
      <c r="AQ16" s="179">
        <f t="shared" si="5"/>
        <v>0</v>
      </c>
      <c r="AR16" s="179">
        <f t="shared" si="5"/>
        <v>0</v>
      </c>
      <c r="AS16" s="179">
        <f t="shared" si="5"/>
        <v>0</v>
      </c>
      <c r="AT16" s="179">
        <f t="shared" si="5"/>
        <v>0</v>
      </c>
      <c r="AU16" s="179">
        <f t="shared" si="5"/>
        <v>0</v>
      </c>
      <c r="AV16" s="179">
        <f t="shared" si="5"/>
        <v>4.3190325367117761E-3</v>
      </c>
      <c r="AW16" s="179">
        <f t="shared" si="5"/>
        <v>3.5991937805931469E-2</v>
      </c>
      <c r="AX16" s="179">
        <f t="shared" si="5"/>
        <v>0</v>
      </c>
      <c r="AY16" s="179">
        <f t="shared" si="5"/>
        <v>0</v>
      </c>
      <c r="AZ16" s="179">
        <f t="shared" si="5"/>
        <v>0</v>
      </c>
      <c r="BA16" s="179">
        <f t="shared" si="5"/>
        <v>0</v>
      </c>
      <c r="BB16" s="179">
        <f t="shared" si="5"/>
        <v>5.7587100489490351E-3</v>
      </c>
      <c r="BC16" s="179">
        <f t="shared" si="5"/>
        <v>0</v>
      </c>
      <c r="BD16" s="180">
        <f t="shared" si="8"/>
        <v>0.99999999999999989</v>
      </c>
      <c r="BE16" s="186">
        <f>AP16/BD16</f>
        <v>0.94961128707169606</v>
      </c>
    </row>
    <row r="17" spans="1:57" ht="15.75" x14ac:dyDescent="0.25">
      <c r="A17" s="1">
        <v>9</v>
      </c>
      <c r="F17" s="22" t="s">
        <v>14</v>
      </c>
      <c r="G17" s="23">
        <v>0</v>
      </c>
      <c r="H17" s="23">
        <v>69</v>
      </c>
      <c r="I17" s="23">
        <v>36</v>
      </c>
      <c r="J17" s="23">
        <v>0</v>
      </c>
      <c r="K17" s="23">
        <v>46</v>
      </c>
      <c r="L17" s="23">
        <v>0</v>
      </c>
      <c r="M17" s="23">
        <v>0</v>
      </c>
      <c r="N17" s="23">
        <v>7694.75</v>
      </c>
      <c r="O17" s="23">
        <v>0</v>
      </c>
      <c r="P17" s="23">
        <v>13.5</v>
      </c>
      <c r="Q17" s="23">
        <v>0</v>
      </c>
      <c r="R17" s="23">
        <v>21.3</v>
      </c>
      <c r="S17" s="23">
        <v>0</v>
      </c>
      <c r="T17" s="23">
        <v>21.3</v>
      </c>
      <c r="U17" s="23">
        <v>131.5</v>
      </c>
      <c r="V17" s="23">
        <v>0</v>
      </c>
      <c r="W17" s="158">
        <v>0</v>
      </c>
      <c r="X17" s="23">
        <v>0</v>
      </c>
      <c r="Y17" s="23">
        <v>155</v>
      </c>
      <c r="Z17" s="23">
        <v>0</v>
      </c>
      <c r="AA17" s="35">
        <f t="shared" si="6"/>
        <v>8188.35</v>
      </c>
      <c r="AB17" s="145">
        <f>N17/AA17</f>
        <v>0.93971923525496581</v>
      </c>
      <c r="AI17" s="22" t="s">
        <v>14</v>
      </c>
      <c r="AJ17" s="179">
        <f t="shared" si="7"/>
        <v>0</v>
      </c>
      <c r="AK17" s="179">
        <f t="shared" si="5"/>
        <v>8.4266060928025795E-3</v>
      </c>
      <c r="AL17" s="179">
        <f t="shared" si="5"/>
        <v>4.3964901353752582E-3</v>
      </c>
      <c r="AM17" s="179">
        <f t="shared" si="5"/>
        <v>0</v>
      </c>
      <c r="AN17" s="179">
        <f t="shared" si="5"/>
        <v>5.6177373952017197E-3</v>
      </c>
      <c r="AO17" s="179">
        <f t="shared" si="5"/>
        <v>0</v>
      </c>
      <c r="AP17" s="179">
        <f t="shared" si="5"/>
        <v>0</v>
      </c>
      <c r="AQ17" s="179">
        <f t="shared" si="5"/>
        <v>0.93971923525496581</v>
      </c>
      <c r="AR17" s="179">
        <f t="shared" si="5"/>
        <v>0</v>
      </c>
      <c r="AS17" s="179">
        <f t="shared" si="5"/>
        <v>1.6486838007657219E-3</v>
      </c>
      <c r="AT17" s="179">
        <f t="shared" si="5"/>
        <v>0</v>
      </c>
      <c r="AU17" s="179">
        <f t="shared" si="5"/>
        <v>2.6012566634303616E-3</v>
      </c>
      <c r="AV17" s="179">
        <f t="shared" si="5"/>
        <v>0</v>
      </c>
      <c r="AW17" s="179">
        <f t="shared" si="5"/>
        <v>2.6012566634303616E-3</v>
      </c>
      <c r="AX17" s="179">
        <f t="shared" si="5"/>
        <v>1.6059401466717957E-2</v>
      </c>
      <c r="AY17" s="179">
        <f t="shared" si="5"/>
        <v>0</v>
      </c>
      <c r="AZ17" s="179">
        <f t="shared" si="5"/>
        <v>0</v>
      </c>
      <c r="BA17" s="179">
        <f t="shared" si="5"/>
        <v>0</v>
      </c>
      <c r="BB17" s="179">
        <f t="shared" si="5"/>
        <v>1.892933252731014E-2</v>
      </c>
      <c r="BC17" s="179">
        <f t="shared" si="5"/>
        <v>0</v>
      </c>
      <c r="BD17" s="180">
        <f t="shared" si="8"/>
        <v>0.99999999999999989</v>
      </c>
      <c r="BE17" s="186">
        <f>AQ17/BD17</f>
        <v>0.93971923525496592</v>
      </c>
    </row>
    <row r="18" spans="1:57" ht="15.75" x14ac:dyDescent="0.25">
      <c r="A18" s="1">
        <v>10</v>
      </c>
      <c r="F18" s="22" t="s">
        <v>15</v>
      </c>
      <c r="G18" s="23">
        <v>0</v>
      </c>
      <c r="H18" s="23">
        <v>0</v>
      </c>
      <c r="I18" s="23">
        <v>97.5</v>
      </c>
      <c r="J18" s="23">
        <v>201</v>
      </c>
      <c r="K18" s="23">
        <v>0</v>
      </c>
      <c r="L18" s="23">
        <v>22.5</v>
      </c>
      <c r="M18" s="23">
        <v>156</v>
      </c>
      <c r="N18" s="23">
        <v>0</v>
      </c>
      <c r="O18" s="23">
        <v>8659.4192000000003</v>
      </c>
      <c r="P18" s="23">
        <v>0</v>
      </c>
      <c r="Q18" s="23">
        <v>135.0001</v>
      </c>
      <c r="R18" s="23">
        <v>67.499899999999997</v>
      </c>
      <c r="S18" s="23">
        <v>72</v>
      </c>
      <c r="T18" s="23">
        <v>390</v>
      </c>
      <c r="U18" s="23">
        <v>0</v>
      </c>
      <c r="V18" s="23">
        <v>58.5</v>
      </c>
      <c r="W18" s="158">
        <v>7.2727000000000004</v>
      </c>
      <c r="X18" s="23">
        <v>0</v>
      </c>
      <c r="Y18" s="23">
        <v>0</v>
      </c>
      <c r="Z18" s="23">
        <v>0</v>
      </c>
      <c r="AA18" s="35">
        <f t="shared" si="6"/>
        <v>9859.4192000000003</v>
      </c>
      <c r="AB18" s="145">
        <f>O18/AA18</f>
        <v>0.87828897669753203</v>
      </c>
      <c r="AI18" s="22" t="s">
        <v>15</v>
      </c>
      <c r="AJ18" s="179">
        <f t="shared" si="7"/>
        <v>0</v>
      </c>
      <c r="AK18" s="179">
        <f t="shared" si="5"/>
        <v>0</v>
      </c>
      <c r="AL18" s="179">
        <f t="shared" si="5"/>
        <v>9.8890206433255214E-3</v>
      </c>
      <c r="AM18" s="179">
        <f t="shared" si="5"/>
        <v>2.0386596403163381E-2</v>
      </c>
      <c r="AN18" s="179">
        <f t="shared" si="5"/>
        <v>0</v>
      </c>
      <c r="AO18" s="179">
        <f t="shared" si="5"/>
        <v>2.2820816869212742E-3</v>
      </c>
      <c r="AP18" s="179">
        <f t="shared" si="5"/>
        <v>1.5822433029320834E-2</v>
      </c>
      <c r="AQ18" s="179">
        <f t="shared" si="5"/>
        <v>0</v>
      </c>
      <c r="AR18" s="179">
        <f t="shared" si="5"/>
        <v>0.87828897669753203</v>
      </c>
      <c r="AS18" s="179">
        <f t="shared" si="5"/>
        <v>0</v>
      </c>
      <c r="AT18" s="179">
        <f t="shared" si="5"/>
        <v>1.3692500264112921E-2</v>
      </c>
      <c r="AU18" s="179">
        <f t="shared" si="5"/>
        <v>6.8462349181785467E-3</v>
      </c>
      <c r="AV18" s="179">
        <f t="shared" si="5"/>
        <v>7.3026613981480772E-3</v>
      </c>
      <c r="AW18" s="179">
        <f t="shared" si="5"/>
        <v>3.9556082573302086E-2</v>
      </c>
      <c r="AX18" s="179">
        <f t="shared" si="5"/>
        <v>0</v>
      </c>
      <c r="AY18" s="179">
        <f t="shared" si="5"/>
        <v>5.9334123859953129E-3</v>
      </c>
      <c r="AZ18" s="179">
        <f t="shared" si="5"/>
        <v>7.3763979930988228E-4</v>
      </c>
      <c r="BA18" s="179">
        <f t="shared" si="5"/>
        <v>0</v>
      </c>
      <c r="BB18" s="179">
        <f t="shared" si="5"/>
        <v>0</v>
      </c>
      <c r="BC18" s="179">
        <f t="shared" si="5"/>
        <v>0</v>
      </c>
      <c r="BD18" s="180">
        <f t="shared" si="8"/>
        <v>1</v>
      </c>
      <c r="BE18" s="186">
        <f>AR18/BD18</f>
        <v>0.87828897669753203</v>
      </c>
    </row>
    <row r="19" spans="1:57" ht="15.75" x14ac:dyDescent="0.25">
      <c r="A19" s="1">
        <v>11</v>
      </c>
      <c r="F19" s="22" t="s">
        <v>16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36</v>
      </c>
      <c r="O19" s="23">
        <v>0</v>
      </c>
      <c r="P19" s="23">
        <v>14853.387500000001</v>
      </c>
      <c r="Q19" s="23">
        <v>0</v>
      </c>
      <c r="R19" s="23">
        <v>0</v>
      </c>
      <c r="S19" s="23">
        <v>0</v>
      </c>
      <c r="T19" s="23">
        <v>0</v>
      </c>
      <c r="U19" s="23">
        <v>30</v>
      </c>
      <c r="V19" s="23">
        <v>0</v>
      </c>
      <c r="W19" s="158">
        <v>0</v>
      </c>
      <c r="X19" s="23">
        <v>0</v>
      </c>
      <c r="Y19" s="23">
        <v>0</v>
      </c>
      <c r="Z19" s="23">
        <v>0</v>
      </c>
      <c r="AA19" s="35">
        <f t="shared" si="6"/>
        <v>14919.387500000001</v>
      </c>
      <c r="AB19" s="145">
        <f>P19/AA19</f>
        <v>0.99557622590069461</v>
      </c>
      <c r="AI19" s="22" t="s">
        <v>16</v>
      </c>
      <c r="AJ19" s="179">
        <f t="shared" si="7"/>
        <v>0</v>
      </c>
      <c r="AK19" s="179">
        <f t="shared" si="5"/>
        <v>0</v>
      </c>
      <c r="AL19" s="179">
        <f t="shared" si="5"/>
        <v>0</v>
      </c>
      <c r="AM19" s="179">
        <f t="shared" si="5"/>
        <v>0</v>
      </c>
      <c r="AN19" s="179">
        <f t="shared" si="5"/>
        <v>0</v>
      </c>
      <c r="AO19" s="179">
        <f t="shared" si="5"/>
        <v>0</v>
      </c>
      <c r="AP19" s="179">
        <f t="shared" si="5"/>
        <v>0</v>
      </c>
      <c r="AQ19" s="179">
        <f t="shared" si="5"/>
        <v>2.412967690530191E-3</v>
      </c>
      <c r="AR19" s="179">
        <f t="shared" si="5"/>
        <v>0</v>
      </c>
      <c r="AS19" s="179">
        <f t="shared" si="5"/>
        <v>0.99557622590069461</v>
      </c>
      <c r="AT19" s="179">
        <f t="shared" si="5"/>
        <v>0</v>
      </c>
      <c r="AU19" s="179">
        <f t="shared" si="5"/>
        <v>0</v>
      </c>
      <c r="AV19" s="179">
        <f t="shared" si="5"/>
        <v>0</v>
      </c>
      <c r="AW19" s="179">
        <f t="shared" si="5"/>
        <v>0</v>
      </c>
      <c r="AX19" s="179">
        <f t="shared" si="5"/>
        <v>2.0108064087751591E-3</v>
      </c>
      <c r="AY19" s="179">
        <f t="shared" si="5"/>
        <v>0</v>
      </c>
      <c r="AZ19" s="179">
        <f t="shared" si="5"/>
        <v>0</v>
      </c>
      <c r="BA19" s="179">
        <f t="shared" si="5"/>
        <v>0</v>
      </c>
      <c r="BB19" s="179">
        <f t="shared" si="5"/>
        <v>0</v>
      </c>
      <c r="BC19" s="179">
        <f t="shared" si="5"/>
        <v>0</v>
      </c>
      <c r="BD19" s="180">
        <f t="shared" si="8"/>
        <v>1</v>
      </c>
      <c r="BE19" s="186">
        <f>AS19/BD19</f>
        <v>0.99557622590069461</v>
      </c>
    </row>
    <row r="20" spans="1:57" ht="15.75" x14ac:dyDescent="0.25">
      <c r="A20" s="1">
        <v>12</v>
      </c>
      <c r="F20" s="22" t="s">
        <v>27</v>
      </c>
      <c r="G20" s="23">
        <v>0</v>
      </c>
      <c r="H20" s="23">
        <v>0</v>
      </c>
      <c r="I20" s="23">
        <v>0</v>
      </c>
      <c r="J20" s="23">
        <v>24.5</v>
      </c>
      <c r="K20" s="23">
        <v>0</v>
      </c>
      <c r="L20" s="23">
        <v>22.5</v>
      </c>
      <c r="M20" s="23">
        <v>45</v>
      </c>
      <c r="N20" s="23">
        <v>0</v>
      </c>
      <c r="O20" s="23">
        <v>60</v>
      </c>
      <c r="P20" s="23">
        <v>0</v>
      </c>
      <c r="Q20" s="23">
        <v>12318.5</v>
      </c>
      <c r="R20" s="23">
        <v>0</v>
      </c>
      <c r="S20" s="23">
        <v>230</v>
      </c>
      <c r="T20" s="23">
        <v>185.5</v>
      </c>
      <c r="U20" s="23">
        <v>0</v>
      </c>
      <c r="V20" s="23">
        <v>27</v>
      </c>
      <c r="W20" s="158">
        <v>270</v>
      </c>
      <c r="X20" s="23">
        <v>15</v>
      </c>
      <c r="Y20" s="23">
        <v>0</v>
      </c>
      <c r="Z20" s="23">
        <v>0</v>
      </c>
      <c r="AA20" s="35">
        <f t="shared" si="6"/>
        <v>12928</v>
      </c>
      <c r="AB20" s="145">
        <f>Q20/AA20</f>
        <v>0.95285426980198018</v>
      </c>
      <c r="AI20" s="22" t="s">
        <v>27</v>
      </c>
      <c r="AJ20" s="179">
        <f t="shared" si="7"/>
        <v>0</v>
      </c>
      <c r="AK20" s="179">
        <f t="shared" si="5"/>
        <v>0</v>
      </c>
      <c r="AL20" s="179">
        <f t="shared" si="5"/>
        <v>0</v>
      </c>
      <c r="AM20" s="179">
        <f t="shared" si="5"/>
        <v>1.8951113861386138E-3</v>
      </c>
      <c r="AN20" s="179">
        <f t="shared" si="5"/>
        <v>0</v>
      </c>
      <c r="AO20" s="179">
        <f t="shared" si="5"/>
        <v>1.7404084158415842E-3</v>
      </c>
      <c r="AP20" s="179">
        <f t="shared" si="5"/>
        <v>3.4808168316831684E-3</v>
      </c>
      <c r="AQ20" s="179">
        <f t="shared" si="5"/>
        <v>0</v>
      </c>
      <c r="AR20" s="179">
        <f t="shared" si="5"/>
        <v>4.6410891089108909E-3</v>
      </c>
      <c r="AS20" s="179">
        <f t="shared" si="5"/>
        <v>0</v>
      </c>
      <c r="AT20" s="179">
        <f t="shared" si="5"/>
        <v>0.95285426980198018</v>
      </c>
      <c r="AU20" s="179">
        <f t="shared" si="5"/>
        <v>0</v>
      </c>
      <c r="AV20" s="179">
        <f t="shared" si="5"/>
        <v>1.7790841584158414E-2</v>
      </c>
      <c r="AW20" s="179">
        <f t="shared" si="5"/>
        <v>1.4348700495049506E-2</v>
      </c>
      <c r="AX20" s="179">
        <f t="shared" si="5"/>
        <v>0</v>
      </c>
      <c r="AY20" s="179">
        <f t="shared" si="5"/>
        <v>2.0884900990099011E-3</v>
      </c>
      <c r="AZ20" s="179">
        <f t="shared" si="5"/>
        <v>2.0884900990099011E-2</v>
      </c>
      <c r="BA20" s="179">
        <f t="shared" si="5"/>
        <v>1.1602722772277227E-3</v>
      </c>
      <c r="BB20" s="179">
        <f t="shared" si="5"/>
        <v>0</v>
      </c>
      <c r="BC20" s="179">
        <f t="shared" si="5"/>
        <v>0</v>
      </c>
      <c r="BD20" s="180">
        <f t="shared" si="8"/>
        <v>1</v>
      </c>
      <c r="BE20" s="186">
        <f>AT20/BD20</f>
        <v>0.95285426980198018</v>
      </c>
    </row>
    <row r="21" spans="1:57" ht="15.75" x14ac:dyDescent="0.25">
      <c r="A21" s="1">
        <v>13</v>
      </c>
      <c r="F21" s="22" t="s">
        <v>17</v>
      </c>
      <c r="G21" s="23">
        <v>0</v>
      </c>
      <c r="H21" s="23">
        <v>0</v>
      </c>
      <c r="I21" s="23">
        <v>80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160</v>
      </c>
      <c r="P21" s="23">
        <v>0</v>
      </c>
      <c r="Q21" s="23">
        <v>34</v>
      </c>
      <c r="R21" s="23">
        <v>4896.5</v>
      </c>
      <c r="S21" s="23">
        <v>15</v>
      </c>
      <c r="T21" s="23">
        <v>264.5</v>
      </c>
      <c r="U21" s="23">
        <v>0</v>
      </c>
      <c r="V21" s="23">
        <v>8</v>
      </c>
      <c r="W21" s="158">
        <v>0</v>
      </c>
      <c r="X21" s="23">
        <v>0</v>
      </c>
      <c r="Y21" s="23">
        <v>0</v>
      </c>
      <c r="Z21" s="23">
        <v>0</v>
      </c>
      <c r="AA21" s="35">
        <f t="shared" si="6"/>
        <v>5458</v>
      </c>
      <c r="AB21" s="145">
        <f>R21/AA21</f>
        <v>0.89712348845731038</v>
      </c>
      <c r="AI21" s="22" t="s">
        <v>17</v>
      </c>
      <c r="AJ21" s="179">
        <f t="shared" si="7"/>
        <v>0</v>
      </c>
      <c r="AK21" s="179">
        <f t="shared" si="5"/>
        <v>0</v>
      </c>
      <c r="AL21" s="179">
        <f t="shared" si="5"/>
        <v>1.4657383657017223E-2</v>
      </c>
      <c r="AM21" s="179">
        <f t="shared" si="5"/>
        <v>0</v>
      </c>
      <c r="AN21" s="179">
        <f t="shared" si="5"/>
        <v>0</v>
      </c>
      <c r="AO21" s="179">
        <f t="shared" si="5"/>
        <v>0</v>
      </c>
      <c r="AP21" s="179">
        <f t="shared" si="5"/>
        <v>0</v>
      </c>
      <c r="AQ21" s="179">
        <f t="shared" si="5"/>
        <v>0</v>
      </c>
      <c r="AR21" s="179">
        <f t="shared" si="5"/>
        <v>2.9314767314034446E-2</v>
      </c>
      <c r="AS21" s="179">
        <f t="shared" si="5"/>
        <v>0</v>
      </c>
      <c r="AT21" s="179">
        <f t="shared" si="5"/>
        <v>6.2293880542323198E-3</v>
      </c>
      <c r="AU21" s="179">
        <f t="shared" si="5"/>
        <v>0.89712348845731038</v>
      </c>
      <c r="AV21" s="179">
        <f t="shared" si="5"/>
        <v>2.748259435690729E-3</v>
      </c>
      <c r="AW21" s="179">
        <f t="shared" si="5"/>
        <v>4.846097471601319E-2</v>
      </c>
      <c r="AX21" s="179">
        <f t="shared" si="5"/>
        <v>0</v>
      </c>
      <c r="AY21" s="179">
        <f t="shared" si="5"/>
        <v>1.4657383657017222E-3</v>
      </c>
      <c r="AZ21" s="179">
        <f t="shared" si="5"/>
        <v>0</v>
      </c>
      <c r="BA21" s="179">
        <f t="shared" si="5"/>
        <v>0</v>
      </c>
      <c r="BB21" s="179">
        <f t="shared" si="5"/>
        <v>0</v>
      </c>
      <c r="BC21" s="179">
        <f t="shared" si="5"/>
        <v>0</v>
      </c>
      <c r="BD21" s="180">
        <f t="shared" si="8"/>
        <v>1</v>
      </c>
      <c r="BE21" s="186">
        <f>AU21/BD21</f>
        <v>0.89712348845731038</v>
      </c>
    </row>
    <row r="22" spans="1:57" ht="15.75" x14ac:dyDescent="0.25">
      <c r="A22" s="1">
        <v>14</v>
      </c>
      <c r="F22" s="22" t="s">
        <v>28</v>
      </c>
      <c r="G22" s="23">
        <v>0</v>
      </c>
      <c r="H22" s="23">
        <v>0</v>
      </c>
      <c r="I22" s="23">
        <v>12</v>
      </c>
      <c r="J22" s="23">
        <v>30</v>
      </c>
      <c r="K22" s="23">
        <v>0</v>
      </c>
      <c r="L22" s="23">
        <v>0</v>
      </c>
      <c r="M22" s="23">
        <v>51</v>
      </c>
      <c r="N22" s="23">
        <v>0</v>
      </c>
      <c r="O22" s="23">
        <v>450</v>
      </c>
      <c r="P22" s="23">
        <v>123</v>
      </c>
      <c r="Q22" s="23">
        <v>0</v>
      </c>
      <c r="R22" s="23">
        <v>0</v>
      </c>
      <c r="S22" s="23">
        <v>8868</v>
      </c>
      <c r="T22" s="23">
        <v>117</v>
      </c>
      <c r="U22" s="23">
        <v>0</v>
      </c>
      <c r="V22" s="23">
        <v>12</v>
      </c>
      <c r="W22" s="158">
        <v>0</v>
      </c>
      <c r="X22" s="23">
        <v>0</v>
      </c>
      <c r="Y22" s="23">
        <v>0</v>
      </c>
      <c r="Z22" s="23">
        <v>18</v>
      </c>
      <c r="AA22" s="35">
        <f t="shared" si="6"/>
        <v>9681</v>
      </c>
      <c r="AB22" s="145">
        <f>S22/AA22</f>
        <v>0.91602107220328477</v>
      </c>
      <c r="AI22" s="22" t="s">
        <v>28</v>
      </c>
      <c r="AJ22" s="179">
        <f t="shared" si="7"/>
        <v>0</v>
      </c>
      <c r="AK22" s="179">
        <f t="shared" si="5"/>
        <v>0</v>
      </c>
      <c r="AL22" s="179">
        <f t="shared" si="5"/>
        <v>1.2395413696932136E-3</v>
      </c>
      <c r="AM22" s="179">
        <f t="shared" si="5"/>
        <v>3.0988534242330336E-3</v>
      </c>
      <c r="AN22" s="179">
        <f t="shared" si="5"/>
        <v>0</v>
      </c>
      <c r="AO22" s="179">
        <f t="shared" si="5"/>
        <v>0</v>
      </c>
      <c r="AP22" s="179">
        <f t="shared" si="5"/>
        <v>5.2680508211961578E-3</v>
      </c>
      <c r="AQ22" s="179">
        <f t="shared" si="5"/>
        <v>0</v>
      </c>
      <c r="AR22" s="179">
        <f t="shared" si="5"/>
        <v>4.6482801363495509E-2</v>
      </c>
      <c r="AS22" s="179">
        <f t="shared" ref="AS22:BC25" si="9">P22/$AA22</f>
        <v>1.2705299039355439E-2</v>
      </c>
      <c r="AT22" s="179">
        <f t="shared" si="9"/>
        <v>0</v>
      </c>
      <c r="AU22" s="179">
        <f t="shared" si="9"/>
        <v>0</v>
      </c>
      <c r="AV22" s="179">
        <f t="shared" si="9"/>
        <v>0.91602107220328477</v>
      </c>
      <c r="AW22" s="179">
        <f t="shared" si="9"/>
        <v>1.2085528354508832E-2</v>
      </c>
      <c r="AX22" s="179">
        <f t="shared" si="9"/>
        <v>0</v>
      </c>
      <c r="AY22" s="179">
        <f t="shared" si="9"/>
        <v>1.2395413696932136E-3</v>
      </c>
      <c r="AZ22" s="179">
        <f t="shared" si="9"/>
        <v>0</v>
      </c>
      <c r="BA22" s="179">
        <f t="shared" si="9"/>
        <v>0</v>
      </c>
      <c r="BB22" s="179">
        <f t="shared" si="9"/>
        <v>0</v>
      </c>
      <c r="BC22" s="179">
        <f t="shared" si="9"/>
        <v>1.8593120545398203E-3</v>
      </c>
      <c r="BD22" s="180">
        <f t="shared" si="8"/>
        <v>1</v>
      </c>
      <c r="BE22" s="186">
        <f>AV22/BD22</f>
        <v>0.91602107220328477</v>
      </c>
    </row>
    <row r="23" spans="1:57" ht="15.75" x14ac:dyDescent="0.25">
      <c r="A23" s="1">
        <v>15</v>
      </c>
      <c r="F23" s="22" t="s">
        <v>18</v>
      </c>
      <c r="G23" s="23">
        <v>0</v>
      </c>
      <c r="H23" s="23">
        <v>30</v>
      </c>
      <c r="I23" s="23">
        <v>0</v>
      </c>
      <c r="J23" s="23">
        <v>51</v>
      </c>
      <c r="K23" s="23">
        <v>0</v>
      </c>
      <c r="L23" s="23">
        <v>460.5</v>
      </c>
      <c r="M23" s="23">
        <v>129</v>
      </c>
      <c r="N23" s="23">
        <v>0</v>
      </c>
      <c r="O23" s="23">
        <v>147</v>
      </c>
      <c r="P23" s="23">
        <v>0</v>
      </c>
      <c r="Q23" s="23">
        <v>45</v>
      </c>
      <c r="R23" s="23">
        <v>117</v>
      </c>
      <c r="S23" s="23">
        <v>183</v>
      </c>
      <c r="T23" s="23">
        <v>23021.5</v>
      </c>
      <c r="U23" s="23">
        <v>0</v>
      </c>
      <c r="V23" s="23">
        <v>321</v>
      </c>
      <c r="W23" s="158">
        <v>0</v>
      </c>
      <c r="X23" s="23">
        <v>0</v>
      </c>
      <c r="Y23" s="23">
        <v>0</v>
      </c>
      <c r="Z23" s="23">
        <v>0</v>
      </c>
      <c r="AA23" s="35">
        <f t="shared" si="6"/>
        <v>24505</v>
      </c>
      <c r="AB23" s="145">
        <f>T23/AA23</f>
        <v>0.93946133442154667</v>
      </c>
      <c r="AI23" s="22" t="s">
        <v>18</v>
      </c>
      <c r="AJ23" s="179">
        <f t="shared" si="7"/>
        <v>0</v>
      </c>
      <c r="AK23" s="179">
        <f t="shared" si="7"/>
        <v>1.224239951030402E-3</v>
      </c>
      <c r="AL23" s="179">
        <f t="shared" si="7"/>
        <v>0</v>
      </c>
      <c r="AM23" s="179">
        <f t="shared" si="7"/>
        <v>2.0812079167516835E-3</v>
      </c>
      <c r="AN23" s="179">
        <f t="shared" si="7"/>
        <v>0</v>
      </c>
      <c r="AO23" s="179">
        <f t="shared" si="7"/>
        <v>1.879208324831667E-2</v>
      </c>
      <c r="AP23" s="179">
        <f t="shared" si="7"/>
        <v>5.2642317894307285E-3</v>
      </c>
      <c r="AQ23" s="179">
        <f t="shared" si="7"/>
        <v>0</v>
      </c>
      <c r="AR23" s="179">
        <f t="shared" si="7"/>
        <v>5.9987757600489695E-3</v>
      </c>
      <c r="AS23" s="179">
        <f t="shared" si="9"/>
        <v>0</v>
      </c>
      <c r="AT23" s="179">
        <f t="shared" si="9"/>
        <v>1.8363599265456029E-3</v>
      </c>
      <c r="AU23" s="179">
        <f t="shared" si="9"/>
        <v>4.7745358090185673E-3</v>
      </c>
      <c r="AV23" s="179">
        <f t="shared" si="9"/>
        <v>7.4678637012854515E-3</v>
      </c>
      <c r="AW23" s="179">
        <f t="shared" si="9"/>
        <v>0.93946133442154667</v>
      </c>
      <c r="AX23" s="179">
        <f t="shared" si="9"/>
        <v>0</v>
      </c>
      <c r="AY23" s="179">
        <f t="shared" si="9"/>
        <v>1.3099367476025301E-2</v>
      </c>
      <c r="AZ23" s="179">
        <f t="shared" si="9"/>
        <v>0</v>
      </c>
      <c r="BA23" s="179">
        <f t="shared" si="9"/>
        <v>0</v>
      </c>
      <c r="BB23" s="179">
        <f t="shared" si="9"/>
        <v>0</v>
      </c>
      <c r="BC23" s="179">
        <f t="shared" si="9"/>
        <v>0</v>
      </c>
      <c r="BD23" s="180">
        <f t="shared" si="8"/>
        <v>1</v>
      </c>
      <c r="BE23" s="186">
        <f>AW23/BD23</f>
        <v>0.93946133442154667</v>
      </c>
    </row>
    <row r="24" spans="1:57" ht="15.75" x14ac:dyDescent="0.25">
      <c r="A24" s="1">
        <v>16</v>
      </c>
      <c r="F24" s="22" t="s">
        <v>19</v>
      </c>
      <c r="G24" s="23">
        <v>0</v>
      </c>
      <c r="H24" s="23">
        <v>85.5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229.5</v>
      </c>
      <c r="O24" s="23">
        <v>0</v>
      </c>
      <c r="P24" s="23">
        <v>0</v>
      </c>
      <c r="Q24" s="23">
        <v>0</v>
      </c>
      <c r="R24" s="23">
        <v>70</v>
      </c>
      <c r="S24" s="23">
        <v>0</v>
      </c>
      <c r="T24" s="23">
        <v>60</v>
      </c>
      <c r="U24" s="23">
        <v>3355.9</v>
      </c>
      <c r="V24" s="23">
        <v>0</v>
      </c>
      <c r="W24" s="158">
        <v>0</v>
      </c>
      <c r="X24" s="23">
        <v>0</v>
      </c>
      <c r="Y24" s="23">
        <v>0</v>
      </c>
      <c r="Z24" s="23">
        <v>0</v>
      </c>
      <c r="AA24" s="35">
        <f t="shared" si="6"/>
        <v>3800.9</v>
      </c>
      <c r="AB24" s="145">
        <f>U24/AA24</f>
        <v>0.88292246573180033</v>
      </c>
      <c r="AI24" s="22" t="s">
        <v>19</v>
      </c>
      <c r="AJ24" s="179">
        <f t="shared" si="7"/>
        <v>0</v>
      </c>
      <c r="AK24" s="179">
        <f t="shared" si="7"/>
        <v>2.249467231445184E-2</v>
      </c>
      <c r="AL24" s="179">
        <f t="shared" si="7"/>
        <v>0</v>
      </c>
      <c r="AM24" s="179">
        <f t="shared" si="7"/>
        <v>0</v>
      </c>
      <c r="AN24" s="179">
        <f t="shared" si="7"/>
        <v>0</v>
      </c>
      <c r="AO24" s="179">
        <f t="shared" si="7"/>
        <v>0</v>
      </c>
      <c r="AP24" s="179">
        <f t="shared" si="7"/>
        <v>0</v>
      </c>
      <c r="AQ24" s="179">
        <f t="shared" si="7"/>
        <v>6.0380436212475991E-2</v>
      </c>
      <c r="AR24" s="179">
        <f t="shared" si="7"/>
        <v>0</v>
      </c>
      <c r="AS24" s="179">
        <f t="shared" si="9"/>
        <v>0</v>
      </c>
      <c r="AT24" s="179">
        <f t="shared" si="9"/>
        <v>0</v>
      </c>
      <c r="AU24" s="179">
        <f t="shared" si="9"/>
        <v>1.8416690783761739E-2</v>
      </c>
      <c r="AV24" s="179">
        <f t="shared" si="9"/>
        <v>0</v>
      </c>
      <c r="AW24" s="179">
        <f t="shared" si="9"/>
        <v>1.5785734957510063E-2</v>
      </c>
      <c r="AX24" s="179">
        <f t="shared" si="9"/>
        <v>0.88292246573180033</v>
      </c>
      <c r="AY24" s="179">
        <f t="shared" si="9"/>
        <v>0</v>
      </c>
      <c r="AZ24" s="179">
        <f t="shared" si="9"/>
        <v>0</v>
      </c>
      <c r="BA24" s="179">
        <f t="shared" si="9"/>
        <v>0</v>
      </c>
      <c r="BB24" s="179">
        <f t="shared" si="9"/>
        <v>0</v>
      </c>
      <c r="BC24" s="179">
        <f t="shared" si="9"/>
        <v>0</v>
      </c>
      <c r="BD24" s="180">
        <f t="shared" si="8"/>
        <v>1</v>
      </c>
      <c r="BE24" s="186">
        <f>AX24/BD24</f>
        <v>0.88292246573180033</v>
      </c>
    </row>
    <row r="25" spans="1:57" ht="16.5" thickBot="1" x14ac:dyDescent="0.3">
      <c r="A25" s="1">
        <v>17</v>
      </c>
      <c r="F25" s="22" t="s">
        <v>20</v>
      </c>
      <c r="G25" s="23">
        <v>0</v>
      </c>
      <c r="H25" s="23">
        <v>0</v>
      </c>
      <c r="I25" s="23">
        <v>0</v>
      </c>
      <c r="J25" s="23">
        <v>90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121</v>
      </c>
      <c r="U25" s="23">
        <v>0</v>
      </c>
      <c r="V25" s="23">
        <v>3584</v>
      </c>
      <c r="W25" s="158">
        <v>0</v>
      </c>
      <c r="X25" s="23">
        <v>0</v>
      </c>
      <c r="Y25" s="23">
        <v>0</v>
      </c>
      <c r="Z25" s="23">
        <v>0</v>
      </c>
      <c r="AA25" s="35">
        <f t="shared" si="6"/>
        <v>3795</v>
      </c>
      <c r="AB25" s="145">
        <f>V25/AA25</f>
        <v>0.94440052700922261</v>
      </c>
      <c r="AI25" s="22" t="s">
        <v>20</v>
      </c>
      <c r="AJ25" s="179">
        <f t="shared" si="7"/>
        <v>0</v>
      </c>
      <c r="AK25" s="179">
        <f t="shared" si="7"/>
        <v>0</v>
      </c>
      <c r="AL25" s="179">
        <f t="shared" si="7"/>
        <v>0</v>
      </c>
      <c r="AM25" s="179">
        <f t="shared" si="7"/>
        <v>2.3715415019762844E-2</v>
      </c>
      <c r="AN25" s="179">
        <f t="shared" si="7"/>
        <v>0</v>
      </c>
      <c r="AO25" s="179">
        <f t="shared" si="7"/>
        <v>0</v>
      </c>
      <c r="AP25" s="179">
        <f t="shared" si="7"/>
        <v>0</v>
      </c>
      <c r="AQ25" s="179">
        <f t="shared" si="7"/>
        <v>0</v>
      </c>
      <c r="AR25" s="179">
        <f t="shared" si="7"/>
        <v>0</v>
      </c>
      <c r="AS25" s="179">
        <f t="shared" si="9"/>
        <v>0</v>
      </c>
      <c r="AT25" s="179">
        <f t="shared" si="9"/>
        <v>0</v>
      </c>
      <c r="AU25" s="179">
        <f t="shared" si="9"/>
        <v>0</v>
      </c>
      <c r="AV25" s="179">
        <f t="shared" si="9"/>
        <v>0</v>
      </c>
      <c r="AW25" s="179">
        <f t="shared" si="9"/>
        <v>3.1884057971014491E-2</v>
      </c>
      <c r="AX25" s="179">
        <f t="shared" si="9"/>
        <v>0</v>
      </c>
      <c r="AY25" s="179">
        <f t="shared" si="9"/>
        <v>0.94440052700922261</v>
      </c>
      <c r="AZ25" s="179">
        <f t="shared" si="9"/>
        <v>0</v>
      </c>
      <c r="BA25" s="179">
        <f t="shared" si="9"/>
        <v>0</v>
      </c>
      <c r="BB25" s="179">
        <f t="shared" si="9"/>
        <v>0</v>
      </c>
      <c r="BC25" s="179">
        <f t="shared" si="9"/>
        <v>0</v>
      </c>
      <c r="BD25" s="180">
        <f t="shared" si="8"/>
        <v>1</v>
      </c>
      <c r="BE25" s="186">
        <f>AY25/BD25</f>
        <v>0.94440052700922261</v>
      </c>
    </row>
    <row r="26" spans="1:57" ht="26.25" customHeight="1" thickBot="1" x14ac:dyDescent="0.3">
      <c r="A26" s="24"/>
      <c r="B26" s="24"/>
      <c r="C26" s="24"/>
      <c r="D26" s="24"/>
      <c r="E26" s="24"/>
      <c r="F26" s="25" t="s">
        <v>142</v>
      </c>
      <c r="G26" s="37">
        <v>0</v>
      </c>
      <c r="H26" s="36">
        <v>4.4777180222227479E-2</v>
      </c>
      <c r="I26" s="37">
        <v>4.6131879543094452E-2</v>
      </c>
      <c r="J26" s="37">
        <v>0.11340487252135137</v>
      </c>
      <c r="K26" s="37">
        <v>1</v>
      </c>
      <c r="L26" s="37">
        <v>0.11972286042504308</v>
      </c>
      <c r="M26" s="37">
        <v>0.20067862336403297</v>
      </c>
      <c r="N26" s="37">
        <v>4.1481112391392357E-2</v>
      </c>
      <c r="O26" s="37">
        <v>0.15902814892438896</v>
      </c>
      <c r="P26" s="37">
        <v>4.2790708165275887E-2</v>
      </c>
      <c r="Q26" s="37">
        <v>2.3232771492425339E-2</v>
      </c>
      <c r="R26" s="37">
        <v>8.2743229604421459E-2</v>
      </c>
      <c r="S26" s="37">
        <v>0.15367950908067143</v>
      </c>
      <c r="T26" s="37">
        <v>9.4151717733716819E-2</v>
      </c>
      <c r="U26" s="37">
        <v>9.1256194318828018E-2</v>
      </c>
      <c r="V26" s="37">
        <v>0.47390825688073396</v>
      </c>
      <c r="W26" s="37">
        <v>1</v>
      </c>
      <c r="X26" s="37">
        <v>1</v>
      </c>
      <c r="Y26" s="37">
        <v>1</v>
      </c>
      <c r="Z26" s="37">
        <v>1</v>
      </c>
      <c r="AA26" s="28"/>
      <c r="AB26" s="29"/>
      <c r="AI26" s="25" t="s">
        <v>142</v>
      </c>
      <c r="AJ26" s="27">
        <v>4.8990700839192561E-2</v>
      </c>
      <c r="AK26" s="26">
        <v>0.11464103464255852</v>
      </c>
      <c r="AL26" s="27">
        <v>0.17607671521151685</v>
      </c>
      <c r="AM26" s="27">
        <v>7.6010787366632998E-2</v>
      </c>
      <c r="AN26" s="27">
        <v>1.9199378157792459E-2</v>
      </c>
      <c r="AO26" s="27">
        <v>0.26707040402359056</v>
      </c>
      <c r="AP26" s="27">
        <v>6.7428502647908922E-2</v>
      </c>
      <c r="AQ26" s="27">
        <v>0.10384518911301656</v>
      </c>
      <c r="AR26" s="27">
        <v>0.15945500555774877</v>
      </c>
      <c r="AS26" s="27">
        <v>0.14752654856446101</v>
      </c>
      <c r="AT26" s="27">
        <v>4.1605715907602286E-2</v>
      </c>
      <c r="AU26" s="27">
        <v>0.14017416727206802</v>
      </c>
      <c r="AV26" s="27">
        <v>0.23235182933608714</v>
      </c>
      <c r="AW26" s="27">
        <v>0.21638762684597043</v>
      </c>
      <c r="AX26" s="27">
        <v>0.1727039783236762</v>
      </c>
      <c r="AY26" s="27">
        <v>9.1057644756928777E-2</v>
      </c>
      <c r="AZ26" s="27">
        <v>1</v>
      </c>
      <c r="BA26" s="27">
        <v>1</v>
      </c>
      <c r="BB26" s="27">
        <v>1</v>
      </c>
      <c r="BC26" s="27">
        <v>1</v>
      </c>
      <c r="BD26" s="187"/>
      <c r="BE26" s="188"/>
    </row>
    <row r="27" spans="1:57" s="82" customFormat="1" x14ac:dyDescent="0.25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80"/>
      <c r="AB27" s="81"/>
      <c r="AC27" s="1"/>
      <c r="AD27" s="178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82"/>
      <c r="BE27" s="182"/>
    </row>
    <row r="28" spans="1:57" s="82" customFormat="1" ht="15.75" thickBot="1" x14ac:dyDescent="0.3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80"/>
      <c r="AB28" s="81"/>
      <c r="AC28" s="1"/>
      <c r="AD28" s="178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82"/>
      <c r="BE28" s="182"/>
    </row>
    <row r="29" spans="1:57" ht="43.5" customHeight="1" thickBot="1" x14ac:dyDescent="0.3">
      <c r="A29" s="72"/>
      <c r="B29" s="72"/>
      <c r="C29" s="215" t="s">
        <v>2</v>
      </c>
      <c r="D29" s="217" t="s">
        <v>3</v>
      </c>
      <c r="E29" s="220" t="s">
        <v>4</v>
      </c>
      <c r="F29" s="215" t="s">
        <v>5</v>
      </c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10"/>
      <c r="AB29" s="213" t="s">
        <v>7</v>
      </c>
      <c r="AF29" s="215" t="s">
        <v>2</v>
      </c>
      <c r="AG29" s="217" t="s">
        <v>3</v>
      </c>
      <c r="AH29" s="220" t="s">
        <v>4</v>
      </c>
      <c r="AI29" s="215" t="s">
        <v>5</v>
      </c>
      <c r="AJ29" s="229" t="s">
        <v>214</v>
      </c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31"/>
      <c r="BE29" s="232" t="s">
        <v>7</v>
      </c>
    </row>
    <row r="30" spans="1:57" ht="48" thickBot="1" x14ac:dyDescent="0.3">
      <c r="A30" s="73"/>
      <c r="B30" s="73"/>
      <c r="C30" s="216"/>
      <c r="D30" s="218"/>
      <c r="E30" s="221" t="s">
        <v>8</v>
      </c>
      <c r="F30" s="216"/>
      <c r="G30" s="8" t="s">
        <v>25</v>
      </c>
      <c r="H30" s="19" t="s">
        <v>9</v>
      </c>
      <c r="I30" s="8" t="s">
        <v>10</v>
      </c>
      <c r="J30" s="8" t="s">
        <v>11</v>
      </c>
      <c r="K30" s="8" t="s">
        <v>12</v>
      </c>
      <c r="L30" s="8" t="s">
        <v>26</v>
      </c>
      <c r="M30" s="8" t="s">
        <v>13</v>
      </c>
      <c r="N30" s="8" t="s">
        <v>14</v>
      </c>
      <c r="O30" s="8" t="s">
        <v>15</v>
      </c>
      <c r="P30" s="8" t="s">
        <v>16</v>
      </c>
      <c r="Q30" s="8" t="s">
        <v>27</v>
      </c>
      <c r="R30" s="8" t="s">
        <v>17</v>
      </c>
      <c r="S30" s="8" t="s">
        <v>28</v>
      </c>
      <c r="T30" s="8" t="s">
        <v>18</v>
      </c>
      <c r="U30" s="8" t="s">
        <v>19</v>
      </c>
      <c r="V30" s="8" t="s">
        <v>20</v>
      </c>
      <c r="W30" s="8" t="s">
        <v>21</v>
      </c>
      <c r="X30" s="8" t="s">
        <v>22</v>
      </c>
      <c r="Y30" s="8" t="s">
        <v>23</v>
      </c>
      <c r="Z30" s="8" t="s">
        <v>24</v>
      </c>
      <c r="AA30" s="9" t="s">
        <v>207</v>
      </c>
      <c r="AB30" s="214"/>
      <c r="AF30" s="216"/>
      <c r="AG30" s="218"/>
      <c r="AH30" s="221" t="s">
        <v>8</v>
      </c>
      <c r="AI30" s="216"/>
      <c r="AJ30" s="8" t="s">
        <v>25</v>
      </c>
      <c r="AK30" s="7" t="s">
        <v>9</v>
      </c>
      <c r="AL30" s="8" t="s">
        <v>10</v>
      </c>
      <c r="AM30" s="8" t="s">
        <v>11</v>
      </c>
      <c r="AN30" s="8" t="s">
        <v>12</v>
      </c>
      <c r="AO30" s="8" t="s">
        <v>26</v>
      </c>
      <c r="AP30" s="8" t="s">
        <v>13</v>
      </c>
      <c r="AQ30" s="8" t="s">
        <v>14</v>
      </c>
      <c r="AR30" s="8" t="s">
        <v>15</v>
      </c>
      <c r="AS30" s="8" t="s">
        <v>16</v>
      </c>
      <c r="AT30" s="8" t="s">
        <v>27</v>
      </c>
      <c r="AU30" s="8" t="s">
        <v>17</v>
      </c>
      <c r="AV30" s="8" t="s">
        <v>28</v>
      </c>
      <c r="AW30" s="8" t="s">
        <v>18</v>
      </c>
      <c r="AX30" s="8" t="s">
        <v>19</v>
      </c>
      <c r="AY30" s="8" t="s">
        <v>20</v>
      </c>
      <c r="AZ30" s="8" t="s">
        <v>21</v>
      </c>
      <c r="BA30" s="8" t="s">
        <v>22</v>
      </c>
      <c r="BB30" s="8" t="s">
        <v>23</v>
      </c>
      <c r="BC30" s="8" t="s">
        <v>24</v>
      </c>
      <c r="BD30" s="183" t="s">
        <v>207</v>
      </c>
      <c r="BE30" s="233"/>
    </row>
    <row r="31" spans="1:57" ht="15.75" thickBot="1" x14ac:dyDescent="0.3">
      <c r="A31" s="73"/>
      <c r="B31" s="73"/>
      <c r="C31" s="216"/>
      <c r="D31" s="219"/>
      <c r="E31" s="221"/>
      <c r="F31" s="216"/>
      <c r="G31" s="11">
        <f t="shared" ref="G31:H31" si="10">SUM(G32:G167)</f>
        <v>1708.5</v>
      </c>
      <c r="H31" s="112">
        <f t="shared" si="10"/>
        <v>8441.8000000000011</v>
      </c>
      <c r="I31" s="11">
        <f t="shared" ref="I31:Z31" si="11">SUM(I32:I167)</f>
        <v>7704</v>
      </c>
      <c r="J31" s="11">
        <f t="shared" si="11"/>
        <v>7993.4836999999998</v>
      </c>
      <c r="K31" s="11">
        <f t="shared" si="11"/>
        <v>165.8</v>
      </c>
      <c r="L31" s="11">
        <f t="shared" ref="L31" si="12">SUM(L32:L167)</f>
        <v>13928</v>
      </c>
      <c r="M31" s="11">
        <f t="shared" si="11"/>
        <v>4126</v>
      </c>
      <c r="N31" s="11">
        <f t="shared" si="11"/>
        <v>8027.75</v>
      </c>
      <c r="O31" s="11">
        <f t="shared" si="11"/>
        <v>10296.9192</v>
      </c>
      <c r="P31" s="11">
        <f t="shared" si="11"/>
        <v>15517.387500000001</v>
      </c>
      <c r="Q31" s="11">
        <f t="shared" ref="Q31" si="13">SUM(Q32:Q167)</f>
        <v>12611.500100000001</v>
      </c>
      <c r="R31" s="11">
        <f t="shared" si="11"/>
        <v>5338.1764000000003</v>
      </c>
      <c r="S31" s="78">
        <f t="shared" ref="S31" si="14">SUM(S32:S167)</f>
        <v>10478.299999999999</v>
      </c>
      <c r="T31" s="11">
        <f t="shared" si="11"/>
        <v>25414.3</v>
      </c>
      <c r="U31" s="11">
        <f t="shared" si="11"/>
        <v>3692.9</v>
      </c>
      <c r="V31" s="11">
        <f t="shared" si="11"/>
        <v>6812.5</v>
      </c>
      <c r="W31" s="11">
        <f t="shared" si="11"/>
        <v>286.27269999999999</v>
      </c>
      <c r="X31" s="11">
        <f t="shared" si="11"/>
        <v>40</v>
      </c>
      <c r="Y31" s="11">
        <f t="shared" si="11"/>
        <v>175</v>
      </c>
      <c r="Z31" s="11">
        <f t="shared" si="11"/>
        <v>75</v>
      </c>
      <c r="AA31" s="68">
        <f t="shared" ref="AA31:AB31" si="15">SUM(AA32:AA167)</f>
        <v>142547.31690000001</v>
      </c>
      <c r="AB31" s="68">
        <f t="shared" si="15"/>
        <v>142547.31689999998</v>
      </c>
      <c r="AF31" s="216"/>
      <c r="AG31" s="219"/>
      <c r="AH31" s="221"/>
      <c r="AI31" s="216"/>
      <c r="AJ31" s="11"/>
      <c r="AK31" s="10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63"/>
      <c r="AW31" s="11"/>
      <c r="AX31" s="11"/>
      <c r="AY31" s="11"/>
      <c r="AZ31" s="11"/>
      <c r="BA31" s="11"/>
      <c r="BB31" s="11"/>
      <c r="BC31" s="11"/>
      <c r="BD31" s="189"/>
      <c r="BE31" s="189"/>
    </row>
    <row r="32" spans="1:57" ht="15.75" x14ac:dyDescent="0.25">
      <c r="A32" s="73"/>
      <c r="B32" s="73"/>
      <c r="C32" s="223"/>
      <c r="D32" s="38" t="s">
        <v>30</v>
      </c>
      <c r="E32" s="39" t="s">
        <v>10</v>
      </c>
      <c r="F32" s="127" t="s">
        <v>31</v>
      </c>
      <c r="G32" s="30">
        <v>0</v>
      </c>
      <c r="H32" s="113">
        <v>0</v>
      </c>
      <c r="I32" s="30">
        <v>2609.6</v>
      </c>
      <c r="J32" s="30">
        <v>0</v>
      </c>
      <c r="K32" s="30">
        <v>0</v>
      </c>
      <c r="L32" s="30">
        <v>45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67</v>
      </c>
      <c r="U32" s="30">
        <v>0</v>
      </c>
      <c r="V32" s="30">
        <v>78</v>
      </c>
      <c r="W32" s="162">
        <v>0</v>
      </c>
      <c r="X32" s="30">
        <v>0</v>
      </c>
      <c r="Y32" s="30">
        <v>0</v>
      </c>
      <c r="Z32" s="30">
        <v>0</v>
      </c>
      <c r="AA32" s="69">
        <f>SUM(G32:Z32)-W32</f>
        <v>2799.6</v>
      </c>
      <c r="AB32" s="200">
        <f>SUM(AA32:AA34)</f>
        <v>10303.097400000001</v>
      </c>
      <c r="AF32" s="223"/>
      <c r="AG32" s="38" t="s">
        <v>30</v>
      </c>
      <c r="AH32" s="39" t="s">
        <v>10</v>
      </c>
      <c r="AI32" s="39" t="s">
        <v>31</v>
      </c>
      <c r="AJ32" s="179">
        <f>G32/$AA32</f>
        <v>0</v>
      </c>
      <c r="AK32" s="179">
        <f t="shared" ref="AK32:BC35" si="16">H32/$AA32</f>
        <v>0</v>
      </c>
      <c r="AL32" s="179">
        <f t="shared" si="16"/>
        <v>0.93213316188026862</v>
      </c>
      <c r="AM32" s="179">
        <f t="shared" si="16"/>
        <v>0</v>
      </c>
      <c r="AN32" s="179">
        <f t="shared" si="16"/>
        <v>0</v>
      </c>
      <c r="AO32" s="179">
        <f t="shared" si="16"/>
        <v>1.607372481783112E-2</v>
      </c>
      <c r="AP32" s="179">
        <f t="shared" si="16"/>
        <v>0</v>
      </c>
      <c r="AQ32" s="179">
        <f t="shared" si="16"/>
        <v>0</v>
      </c>
      <c r="AR32" s="179">
        <f t="shared" si="16"/>
        <v>0</v>
      </c>
      <c r="AS32" s="179">
        <f t="shared" si="16"/>
        <v>0</v>
      </c>
      <c r="AT32" s="179">
        <f t="shared" si="16"/>
        <v>0</v>
      </c>
      <c r="AU32" s="179">
        <f t="shared" si="16"/>
        <v>0</v>
      </c>
      <c r="AV32" s="179">
        <f t="shared" si="16"/>
        <v>0</v>
      </c>
      <c r="AW32" s="179">
        <f t="shared" si="16"/>
        <v>2.3931990284326334E-2</v>
      </c>
      <c r="AX32" s="179">
        <f t="shared" si="16"/>
        <v>0</v>
      </c>
      <c r="AY32" s="179">
        <f t="shared" si="16"/>
        <v>2.786112301757394E-2</v>
      </c>
      <c r="AZ32" s="179">
        <f t="shared" si="16"/>
        <v>0</v>
      </c>
      <c r="BA32" s="179">
        <f t="shared" si="16"/>
        <v>0</v>
      </c>
      <c r="BB32" s="179">
        <f t="shared" si="16"/>
        <v>0</v>
      </c>
      <c r="BC32" s="179">
        <f t="shared" si="16"/>
        <v>0</v>
      </c>
      <c r="BD32" s="181">
        <f>SUM(AJ32:BC32)-AZ32</f>
        <v>1</v>
      </c>
      <c r="BE32" s="224">
        <v>1</v>
      </c>
    </row>
    <row r="33" spans="1:57" ht="15.75" x14ac:dyDescent="0.25">
      <c r="A33" s="73"/>
      <c r="B33" s="73"/>
      <c r="C33" s="198"/>
      <c r="D33" s="40" t="s">
        <v>30</v>
      </c>
      <c r="E33" s="41" t="s">
        <v>18</v>
      </c>
      <c r="F33" s="128" t="s">
        <v>32</v>
      </c>
      <c r="G33" s="31">
        <v>0</v>
      </c>
      <c r="H33" s="114">
        <v>0</v>
      </c>
      <c r="I33" s="31">
        <v>0</v>
      </c>
      <c r="J33" s="31">
        <v>0</v>
      </c>
      <c r="K33" s="31">
        <v>0</v>
      </c>
      <c r="L33" s="31">
        <v>90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2808</v>
      </c>
      <c r="U33" s="31">
        <v>0</v>
      </c>
      <c r="V33" s="31">
        <v>18</v>
      </c>
      <c r="W33" s="163">
        <v>0</v>
      </c>
      <c r="X33" s="31">
        <v>0</v>
      </c>
      <c r="Y33" s="31">
        <v>0</v>
      </c>
      <c r="Z33" s="31">
        <v>0</v>
      </c>
      <c r="AA33" s="69">
        <f t="shared" ref="AA33:AA96" si="17">SUM(G33:Z33)-W33</f>
        <v>2916</v>
      </c>
      <c r="AB33" s="201"/>
      <c r="AF33" s="198"/>
      <c r="AG33" s="40" t="s">
        <v>30</v>
      </c>
      <c r="AH33" s="41" t="s">
        <v>18</v>
      </c>
      <c r="AI33" s="41" t="s">
        <v>32</v>
      </c>
      <c r="AJ33" s="179">
        <f t="shared" ref="AJ33:AT82" si="18">G33/$AA33</f>
        <v>0</v>
      </c>
      <c r="AK33" s="179">
        <f t="shared" si="16"/>
        <v>0</v>
      </c>
      <c r="AL33" s="179">
        <f t="shared" si="16"/>
        <v>0</v>
      </c>
      <c r="AM33" s="179">
        <f t="shared" si="16"/>
        <v>0</v>
      </c>
      <c r="AN33" s="179">
        <f t="shared" si="16"/>
        <v>0</v>
      </c>
      <c r="AO33" s="179">
        <f t="shared" si="16"/>
        <v>3.0864197530864196E-2</v>
      </c>
      <c r="AP33" s="179">
        <f t="shared" si="16"/>
        <v>0</v>
      </c>
      <c r="AQ33" s="179">
        <f t="shared" si="16"/>
        <v>0</v>
      </c>
      <c r="AR33" s="179">
        <f t="shared" si="16"/>
        <v>0</v>
      </c>
      <c r="AS33" s="179">
        <f t="shared" si="16"/>
        <v>0</v>
      </c>
      <c r="AT33" s="179">
        <f t="shared" si="16"/>
        <v>0</v>
      </c>
      <c r="AU33" s="179">
        <f t="shared" si="16"/>
        <v>0</v>
      </c>
      <c r="AV33" s="179">
        <f t="shared" si="16"/>
        <v>0</v>
      </c>
      <c r="AW33" s="179">
        <f t="shared" si="16"/>
        <v>0.96296296296296291</v>
      </c>
      <c r="AX33" s="179">
        <f t="shared" si="16"/>
        <v>0</v>
      </c>
      <c r="AY33" s="179">
        <f t="shared" si="16"/>
        <v>6.1728395061728392E-3</v>
      </c>
      <c r="AZ33" s="179">
        <f t="shared" si="16"/>
        <v>0</v>
      </c>
      <c r="BA33" s="179">
        <f t="shared" si="16"/>
        <v>0</v>
      </c>
      <c r="BB33" s="179">
        <f t="shared" si="16"/>
        <v>0</v>
      </c>
      <c r="BC33" s="179">
        <f t="shared" si="16"/>
        <v>0</v>
      </c>
      <c r="BD33" s="181">
        <f t="shared" ref="BD33:BD96" si="19">SUM(AJ33:BC33)-AZ33</f>
        <v>1</v>
      </c>
      <c r="BE33" s="225"/>
    </row>
    <row r="34" spans="1:57" ht="31.5" x14ac:dyDescent="0.25">
      <c r="A34" s="73"/>
      <c r="B34" s="73"/>
      <c r="C34" s="199"/>
      <c r="D34" s="42" t="s">
        <v>30</v>
      </c>
      <c r="E34" s="43" t="s">
        <v>147</v>
      </c>
      <c r="F34" s="129" t="s">
        <v>33</v>
      </c>
      <c r="G34" s="84">
        <v>0</v>
      </c>
      <c r="H34" s="115">
        <v>0</v>
      </c>
      <c r="I34" s="84">
        <v>30</v>
      </c>
      <c r="J34" s="84">
        <v>0</v>
      </c>
      <c r="K34" s="84">
        <v>0</v>
      </c>
      <c r="L34" s="84">
        <v>4458.4974000000002</v>
      </c>
      <c r="M34" s="84">
        <v>0</v>
      </c>
      <c r="N34" s="84">
        <v>0</v>
      </c>
      <c r="O34" s="84">
        <v>0</v>
      </c>
      <c r="P34" s="84">
        <v>72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27</v>
      </c>
      <c r="W34" s="164">
        <v>0</v>
      </c>
      <c r="X34" s="84">
        <v>0</v>
      </c>
      <c r="Y34" s="84">
        <v>0</v>
      </c>
      <c r="Z34" s="84">
        <v>0</v>
      </c>
      <c r="AA34" s="69">
        <f t="shared" si="17"/>
        <v>4587.4974000000002</v>
      </c>
      <c r="AB34" s="202"/>
      <c r="AF34" s="199"/>
      <c r="AG34" s="42" t="s">
        <v>30</v>
      </c>
      <c r="AH34" s="43" t="s">
        <v>147</v>
      </c>
      <c r="AI34" s="43" t="s">
        <v>33</v>
      </c>
      <c r="AJ34" s="179">
        <f t="shared" si="18"/>
        <v>0</v>
      </c>
      <c r="AK34" s="179">
        <f t="shared" si="16"/>
        <v>0</v>
      </c>
      <c r="AL34" s="179">
        <f t="shared" si="16"/>
        <v>6.5395132431028732E-3</v>
      </c>
      <c r="AM34" s="179">
        <f t="shared" si="16"/>
        <v>0</v>
      </c>
      <c r="AN34" s="179">
        <f t="shared" si="16"/>
        <v>0</v>
      </c>
      <c r="AO34" s="179">
        <f t="shared" si="16"/>
        <v>0.97188009305465761</v>
      </c>
      <c r="AP34" s="179">
        <f t="shared" si="16"/>
        <v>0</v>
      </c>
      <c r="AQ34" s="179">
        <f t="shared" si="16"/>
        <v>0</v>
      </c>
      <c r="AR34" s="179">
        <f t="shared" si="16"/>
        <v>0</v>
      </c>
      <c r="AS34" s="179">
        <f t="shared" si="16"/>
        <v>1.5694831783446897E-2</v>
      </c>
      <c r="AT34" s="179">
        <f t="shared" si="16"/>
        <v>0</v>
      </c>
      <c r="AU34" s="179">
        <f t="shared" si="16"/>
        <v>0</v>
      </c>
      <c r="AV34" s="179">
        <f t="shared" si="16"/>
        <v>0</v>
      </c>
      <c r="AW34" s="179">
        <f t="shared" si="16"/>
        <v>0</v>
      </c>
      <c r="AX34" s="179">
        <f t="shared" si="16"/>
        <v>0</v>
      </c>
      <c r="AY34" s="179">
        <f t="shared" si="16"/>
        <v>5.8855619187925855E-3</v>
      </c>
      <c r="AZ34" s="179">
        <f t="shared" si="16"/>
        <v>0</v>
      </c>
      <c r="BA34" s="179">
        <f t="shared" si="16"/>
        <v>0</v>
      </c>
      <c r="BB34" s="179">
        <f t="shared" si="16"/>
        <v>0</v>
      </c>
      <c r="BC34" s="179">
        <f t="shared" si="16"/>
        <v>0</v>
      </c>
      <c r="BD34" s="181">
        <f t="shared" si="19"/>
        <v>1</v>
      </c>
      <c r="BE34" s="226"/>
    </row>
    <row r="35" spans="1:57" ht="31.5" x14ac:dyDescent="0.25">
      <c r="A35" s="73"/>
      <c r="B35" s="73"/>
      <c r="C35" s="197"/>
      <c r="D35" s="40" t="s">
        <v>148</v>
      </c>
      <c r="E35" s="41" t="s">
        <v>147</v>
      </c>
      <c r="F35" s="130" t="s">
        <v>34</v>
      </c>
      <c r="G35" s="262">
        <v>0</v>
      </c>
      <c r="H35" s="116"/>
      <c r="I35" s="86"/>
      <c r="J35" s="86"/>
      <c r="K35" s="86"/>
      <c r="L35" s="86">
        <v>7802.0026000000007</v>
      </c>
      <c r="M35" s="86"/>
      <c r="N35" s="86"/>
      <c r="O35" s="86"/>
      <c r="P35" s="86">
        <v>60</v>
      </c>
      <c r="Q35" s="86">
        <v>0</v>
      </c>
      <c r="R35" s="86">
        <v>0</v>
      </c>
      <c r="S35" s="86">
        <v>0</v>
      </c>
      <c r="T35" s="86">
        <v>0</v>
      </c>
      <c r="U35" s="86">
        <v>0</v>
      </c>
      <c r="V35" s="86">
        <v>306</v>
      </c>
      <c r="W35" s="165">
        <v>0</v>
      </c>
      <c r="X35" s="86">
        <v>0</v>
      </c>
      <c r="Y35" s="86">
        <v>0</v>
      </c>
      <c r="Z35" s="263">
        <v>0</v>
      </c>
      <c r="AA35" s="69">
        <f t="shared" si="17"/>
        <v>8168.0026000000007</v>
      </c>
      <c r="AB35" s="203">
        <f>SUM(AA35:AA36)</f>
        <v>8168.0026000000007</v>
      </c>
      <c r="AF35" s="197"/>
      <c r="AG35" s="40" t="s">
        <v>148</v>
      </c>
      <c r="AH35" s="41" t="s">
        <v>147</v>
      </c>
      <c r="AI35" s="41" t="s">
        <v>34</v>
      </c>
      <c r="AJ35" s="179">
        <f t="shared" si="18"/>
        <v>0</v>
      </c>
      <c r="AK35" s="179">
        <f t="shared" si="16"/>
        <v>0</v>
      </c>
      <c r="AL35" s="179">
        <f t="shared" si="16"/>
        <v>0</v>
      </c>
      <c r="AM35" s="179">
        <f t="shared" si="16"/>
        <v>0</v>
      </c>
      <c r="AN35" s="179">
        <f t="shared" si="16"/>
        <v>0</v>
      </c>
      <c r="AO35" s="179">
        <f t="shared" si="16"/>
        <v>0.95519100348964137</v>
      </c>
      <c r="AP35" s="179">
        <f t="shared" si="16"/>
        <v>0</v>
      </c>
      <c r="AQ35" s="179">
        <f t="shared" si="16"/>
        <v>0</v>
      </c>
      <c r="AR35" s="179">
        <f t="shared" si="16"/>
        <v>0</v>
      </c>
      <c r="AS35" s="179">
        <f t="shared" si="16"/>
        <v>7.3457371328456717E-3</v>
      </c>
      <c r="AT35" s="179">
        <f t="shared" si="16"/>
        <v>0</v>
      </c>
      <c r="AU35" s="179">
        <f t="shared" si="16"/>
        <v>0</v>
      </c>
      <c r="AV35" s="179">
        <f t="shared" si="16"/>
        <v>0</v>
      </c>
      <c r="AW35" s="179">
        <f t="shared" si="16"/>
        <v>0</v>
      </c>
      <c r="AX35" s="179">
        <f t="shared" si="16"/>
        <v>0</v>
      </c>
      <c r="AY35" s="179">
        <f t="shared" si="16"/>
        <v>3.7463259377512929E-2</v>
      </c>
      <c r="AZ35" s="179">
        <f t="shared" si="16"/>
        <v>0</v>
      </c>
      <c r="BA35" s="179">
        <f t="shared" si="16"/>
        <v>0</v>
      </c>
      <c r="BB35" s="179">
        <f t="shared" si="16"/>
        <v>0</v>
      </c>
      <c r="BC35" s="179">
        <f t="shared" si="16"/>
        <v>0</v>
      </c>
      <c r="BD35" s="181">
        <f t="shared" si="19"/>
        <v>1</v>
      </c>
      <c r="BE35" s="227">
        <f>SUM(BD35:BD36)</f>
        <v>1</v>
      </c>
    </row>
    <row r="36" spans="1:57" ht="31.5" x14ac:dyDescent="0.25">
      <c r="A36" s="73"/>
      <c r="B36" s="73"/>
      <c r="C36" s="199"/>
      <c r="D36" s="42" t="s">
        <v>148</v>
      </c>
      <c r="E36" s="43" t="s">
        <v>147</v>
      </c>
      <c r="F36" s="129" t="s">
        <v>149</v>
      </c>
      <c r="G36" s="83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68"/>
      <c r="X36" s="118"/>
      <c r="Y36" s="118"/>
      <c r="Z36" s="87"/>
      <c r="AA36" s="69">
        <f t="shared" si="17"/>
        <v>0</v>
      </c>
      <c r="AB36" s="202"/>
      <c r="AF36" s="199"/>
      <c r="AG36" s="42" t="s">
        <v>148</v>
      </c>
      <c r="AH36" s="43" t="s">
        <v>147</v>
      </c>
      <c r="AI36" s="43" t="s">
        <v>149</v>
      </c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81">
        <f t="shared" si="19"/>
        <v>0</v>
      </c>
      <c r="BE36" s="226"/>
    </row>
    <row r="37" spans="1:57" ht="15.75" x14ac:dyDescent="0.25">
      <c r="A37" s="73"/>
      <c r="B37" s="73"/>
      <c r="C37" s="70"/>
      <c r="D37" s="44" t="s">
        <v>35</v>
      </c>
      <c r="E37" s="45" t="s">
        <v>10</v>
      </c>
      <c r="F37" s="131" t="s">
        <v>35</v>
      </c>
      <c r="G37" s="88">
        <v>0</v>
      </c>
      <c r="H37" s="117">
        <v>30</v>
      </c>
      <c r="I37" s="88">
        <v>2013</v>
      </c>
      <c r="J37" s="88">
        <v>168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  <c r="R37" s="88">
        <v>0</v>
      </c>
      <c r="S37" s="88">
        <v>0</v>
      </c>
      <c r="T37" s="88">
        <v>144</v>
      </c>
      <c r="U37" s="88">
        <v>0</v>
      </c>
      <c r="V37" s="88">
        <v>0</v>
      </c>
      <c r="W37" s="167">
        <v>0</v>
      </c>
      <c r="X37" s="88">
        <v>0</v>
      </c>
      <c r="Y37" s="88">
        <v>0</v>
      </c>
      <c r="Z37" s="88">
        <v>0</v>
      </c>
      <c r="AA37" s="69">
        <f t="shared" si="17"/>
        <v>2355</v>
      </c>
      <c r="AB37" s="146">
        <f>SUM(AA37)</f>
        <v>2355</v>
      </c>
      <c r="AF37" s="70"/>
      <c r="AG37" s="44" t="s">
        <v>35</v>
      </c>
      <c r="AH37" s="45" t="s">
        <v>10</v>
      </c>
      <c r="AI37" s="45" t="s">
        <v>35</v>
      </c>
      <c r="AJ37" s="179">
        <f t="shared" si="18"/>
        <v>0</v>
      </c>
      <c r="AK37" s="179">
        <f t="shared" ref="AK37:BC37" si="20">H37/$AA37</f>
        <v>1.2738853503184714E-2</v>
      </c>
      <c r="AL37" s="179">
        <f t="shared" si="20"/>
        <v>0.8547770700636943</v>
      </c>
      <c r="AM37" s="179">
        <f t="shared" si="20"/>
        <v>7.1337579617834393E-2</v>
      </c>
      <c r="AN37" s="179">
        <f t="shared" si="20"/>
        <v>0</v>
      </c>
      <c r="AO37" s="179">
        <f t="shared" si="20"/>
        <v>0</v>
      </c>
      <c r="AP37" s="179">
        <f t="shared" si="20"/>
        <v>0</v>
      </c>
      <c r="AQ37" s="179">
        <f t="shared" si="20"/>
        <v>0</v>
      </c>
      <c r="AR37" s="179">
        <f t="shared" si="20"/>
        <v>0</v>
      </c>
      <c r="AS37" s="179">
        <f t="shared" si="20"/>
        <v>0</v>
      </c>
      <c r="AT37" s="179">
        <f t="shared" si="20"/>
        <v>0</v>
      </c>
      <c r="AU37" s="179">
        <f t="shared" si="20"/>
        <v>0</v>
      </c>
      <c r="AV37" s="179">
        <f t="shared" si="20"/>
        <v>0</v>
      </c>
      <c r="AW37" s="179">
        <f t="shared" si="20"/>
        <v>6.1146496815286625E-2</v>
      </c>
      <c r="AX37" s="179">
        <f t="shared" si="20"/>
        <v>0</v>
      </c>
      <c r="AY37" s="179">
        <f t="shared" si="20"/>
        <v>0</v>
      </c>
      <c r="AZ37" s="179">
        <f t="shared" si="20"/>
        <v>0</v>
      </c>
      <c r="BA37" s="179">
        <f t="shared" si="20"/>
        <v>0</v>
      </c>
      <c r="BB37" s="179">
        <f t="shared" si="20"/>
        <v>0</v>
      </c>
      <c r="BC37" s="179">
        <f t="shared" si="20"/>
        <v>0</v>
      </c>
      <c r="BD37" s="181">
        <f t="shared" si="19"/>
        <v>1</v>
      </c>
      <c r="BE37" s="190">
        <f>SUM(BD37)</f>
        <v>1</v>
      </c>
    </row>
    <row r="38" spans="1:57" ht="15.75" x14ac:dyDescent="0.25">
      <c r="A38" s="73"/>
      <c r="B38" s="73"/>
      <c r="C38" s="197"/>
      <c r="D38" s="40" t="s">
        <v>36</v>
      </c>
      <c r="E38" s="41" t="s">
        <v>17</v>
      </c>
      <c r="F38" s="132" t="s">
        <v>37</v>
      </c>
      <c r="G38" s="83"/>
      <c r="H38" s="118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168"/>
      <c r="X38" s="83"/>
      <c r="Y38" s="83"/>
      <c r="Z38" s="83"/>
      <c r="AA38" s="69">
        <f t="shared" si="17"/>
        <v>0</v>
      </c>
      <c r="AB38" s="236">
        <f>SUM(AA38:AA47)</f>
        <v>13939</v>
      </c>
      <c r="AF38" s="197"/>
      <c r="AG38" s="40" t="s">
        <v>36</v>
      </c>
      <c r="AH38" s="41" t="s">
        <v>17</v>
      </c>
      <c r="AI38" s="41" t="s">
        <v>37</v>
      </c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81">
        <f t="shared" si="19"/>
        <v>0</v>
      </c>
      <c r="BE38" s="227">
        <v>1</v>
      </c>
    </row>
    <row r="39" spans="1:57" ht="15.75" x14ac:dyDescent="0.25">
      <c r="A39" s="73"/>
      <c r="B39" s="73"/>
      <c r="C39" s="198"/>
      <c r="D39" s="46" t="s">
        <v>36</v>
      </c>
      <c r="E39" s="47" t="s">
        <v>17</v>
      </c>
      <c r="F39" s="128" t="s">
        <v>36</v>
      </c>
      <c r="G39" s="31">
        <v>0</v>
      </c>
      <c r="H39" s="114">
        <v>0</v>
      </c>
      <c r="I39" s="31">
        <v>80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160</v>
      </c>
      <c r="P39" s="31">
        <v>0</v>
      </c>
      <c r="Q39" s="31">
        <v>30</v>
      </c>
      <c r="R39" s="31">
        <v>2089.5</v>
      </c>
      <c r="S39" s="31">
        <v>15</v>
      </c>
      <c r="T39" s="31">
        <v>244.5</v>
      </c>
      <c r="U39" s="31">
        <v>0</v>
      </c>
      <c r="V39" s="31">
        <v>0</v>
      </c>
      <c r="W39" s="163">
        <v>0</v>
      </c>
      <c r="X39" s="31">
        <v>0</v>
      </c>
      <c r="Y39" s="31">
        <v>0</v>
      </c>
      <c r="Z39" s="31">
        <v>0</v>
      </c>
      <c r="AA39" s="69">
        <f t="shared" si="17"/>
        <v>2619</v>
      </c>
      <c r="AB39" s="201"/>
      <c r="AF39" s="198"/>
      <c r="AG39" s="46" t="s">
        <v>36</v>
      </c>
      <c r="AH39" s="47" t="s">
        <v>17</v>
      </c>
      <c r="AI39" s="47" t="s">
        <v>36</v>
      </c>
      <c r="AJ39" s="179">
        <f t="shared" ref="AJ39:AJ45" si="21">G39/$AA39</f>
        <v>0</v>
      </c>
      <c r="AK39" s="179">
        <f t="shared" ref="AK39:AK45" si="22">H39/$AA39</f>
        <v>0</v>
      </c>
      <c r="AL39" s="179">
        <f t="shared" ref="AL39:AL45" si="23">I39/$AA39</f>
        <v>3.0546009927453228E-2</v>
      </c>
      <c r="AM39" s="179">
        <f t="shared" ref="AM39:AM45" si="24">J39/$AA39</f>
        <v>0</v>
      </c>
      <c r="AN39" s="179">
        <f t="shared" ref="AN39:AN45" si="25">K39/$AA39</f>
        <v>0</v>
      </c>
      <c r="AO39" s="179">
        <f t="shared" ref="AO39:AO45" si="26">L39/$AA39</f>
        <v>0</v>
      </c>
      <c r="AP39" s="179">
        <f t="shared" ref="AP39:AP45" si="27">M39/$AA39</f>
        <v>0</v>
      </c>
      <c r="AQ39" s="179">
        <f t="shared" ref="AQ39:AQ45" si="28">N39/$AA39</f>
        <v>0</v>
      </c>
      <c r="AR39" s="179">
        <f t="shared" ref="AR39:AR45" si="29">O39/$AA39</f>
        <v>6.1092019854906456E-2</v>
      </c>
      <c r="AS39" s="179">
        <f t="shared" ref="AS39:AS45" si="30">P39/$AA39</f>
        <v>0</v>
      </c>
      <c r="AT39" s="179">
        <f t="shared" ref="AT39:AT45" si="31">Q39/$AA39</f>
        <v>1.1454753722794959E-2</v>
      </c>
      <c r="AU39" s="179">
        <f t="shared" ref="AU39:AU45" si="32">R39/$AA39</f>
        <v>0.79782359679266901</v>
      </c>
      <c r="AV39" s="179">
        <f t="shared" ref="AV39:AV45" si="33">S39/$AA39</f>
        <v>5.7273768613974796E-3</v>
      </c>
      <c r="AW39" s="179">
        <f t="shared" ref="AW39:AW45" si="34">T39/$AA39</f>
        <v>9.3356242840778925E-2</v>
      </c>
      <c r="AX39" s="179">
        <f t="shared" ref="AX39:AX45" si="35">U39/$AA39</f>
        <v>0</v>
      </c>
      <c r="AY39" s="179">
        <f t="shared" ref="AY39:AY45" si="36">V39/$AA39</f>
        <v>0</v>
      </c>
      <c r="AZ39" s="179">
        <f t="shared" ref="AZ39:AZ45" si="37">W39/$AA39</f>
        <v>0</v>
      </c>
      <c r="BA39" s="179">
        <f t="shared" ref="BA39:BA45" si="38">X39/$AA39</f>
        <v>0</v>
      </c>
      <c r="BB39" s="179">
        <f t="shared" ref="BB39:BB45" si="39">Y39/$AA39</f>
        <v>0</v>
      </c>
      <c r="BC39" s="179">
        <f t="shared" ref="BC39:BC45" si="40">Z39/$AA39</f>
        <v>0</v>
      </c>
      <c r="BD39" s="181">
        <f t="shared" si="19"/>
        <v>1</v>
      </c>
      <c r="BE39" s="225"/>
    </row>
    <row r="40" spans="1:57" ht="15.75" x14ac:dyDescent="0.25">
      <c r="A40" s="73"/>
      <c r="B40" s="73"/>
      <c r="C40" s="198"/>
      <c r="D40" s="46" t="s">
        <v>36</v>
      </c>
      <c r="E40" s="47" t="s">
        <v>27</v>
      </c>
      <c r="F40" s="128" t="s">
        <v>38</v>
      </c>
      <c r="G40" s="31">
        <v>0</v>
      </c>
      <c r="H40" s="114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2374</v>
      </c>
      <c r="R40" s="31">
        <v>0</v>
      </c>
      <c r="S40" s="31">
        <v>225</v>
      </c>
      <c r="T40" s="31">
        <v>0</v>
      </c>
      <c r="U40" s="31">
        <v>0</v>
      </c>
      <c r="V40" s="31">
        <v>0</v>
      </c>
      <c r="W40" s="163">
        <v>0</v>
      </c>
      <c r="X40" s="31">
        <v>0</v>
      </c>
      <c r="Y40" s="31">
        <v>0</v>
      </c>
      <c r="Z40" s="31">
        <v>0</v>
      </c>
      <c r="AA40" s="69">
        <f t="shared" si="17"/>
        <v>2599</v>
      </c>
      <c r="AB40" s="201"/>
      <c r="AF40" s="198"/>
      <c r="AG40" s="46" t="s">
        <v>36</v>
      </c>
      <c r="AH40" s="47" t="s">
        <v>27</v>
      </c>
      <c r="AI40" s="47" t="s">
        <v>38</v>
      </c>
      <c r="AJ40" s="179">
        <f t="shared" si="21"/>
        <v>0</v>
      </c>
      <c r="AK40" s="179">
        <f t="shared" si="22"/>
        <v>0</v>
      </c>
      <c r="AL40" s="179">
        <f t="shared" si="23"/>
        <v>0</v>
      </c>
      <c r="AM40" s="179">
        <f t="shared" si="24"/>
        <v>0</v>
      </c>
      <c r="AN40" s="179">
        <f t="shared" si="25"/>
        <v>0</v>
      </c>
      <c r="AO40" s="179">
        <f t="shared" si="26"/>
        <v>0</v>
      </c>
      <c r="AP40" s="179">
        <f t="shared" si="27"/>
        <v>0</v>
      </c>
      <c r="AQ40" s="179">
        <f t="shared" si="28"/>
        <v>0</v>
      </c>
      <c r="AR40" s="179">
        <f t="shared" si="29"/>
        <v>0</v>
      </c>
      <c r="AS40" s="179">
        <f t="shared" si="30"/>
        <v>0</v>
      </c>
      <c r="AT40" s="179">
        <f t="shared" si="31"/>
        <v>0.91342824163139669</v>
      </c>
      <c r="AU40" s="179">
        <f t="shared" si="32"/>
        <v>0</v>
      </c>
      <c r="AV40" s="179">
        <f t="shared" si="33"/>
        <v>8.6571758368603313E-2</v>
      </c>
      <c r="AW40" s="179">
        <f t="shared" si="34"/>
        <v>0</v>
      </c>
      <c r="AX40" s="179">
        <f t="shared" si="35"/>
        <v>0</v>
      </c>
      <c r="AY40" s="179">
        <f t="shared" si="36"/>
        <v>0</v>
      </c>
      <c r="AZ40" s="179">
        <f t="shared" si="37"/>
        <v>0</v>
      </c>
      <c r="BA40" s="179">
        <f t="shared" si="38"/>
        <v>0</v>
      </c>
      <c r="BB40" s="179">
        <f t="shared" si="39"/>
        <v>0</v>
      </c>
      <c r="BC40" s="179">
        <f t="shared" si="40"/>
        <v>0</v>
      </c>
      <c r="BD40" s="181">
        <f t="shared" si="19"/>
        <v>1</v>
      </c>
      <c r="BE40" s="225"/>
    </row>
    <row r="41" spans="1:57" ht="15.75" x14ac:dyDescent="0.25">
      <c r="A41" s="73"/>
      <c r="B41" s="73"/>
      <c r="C41" s="198"/>
      <c r="D41" s="46" t="s">
        <v>36</v>
      </c>
      <c r="E41" s="47" t="s">
        <v>27</v>
      </c>
      <c r="F41" s="128" t="s">
        <v>40</v>
      </c>
      <c r="G41" s="17"/>
      <c r="H41" s="119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60"/>
      <c r="X41" s="17"/>
      <c r="Y41" s="17"/>
      <c r="Z41" s="17"/>
      <c r="AA41" s="69">
        <f t="shared" si="17"/>
        <v>0</v>
      </c>
      <c r="AB41" s="201"/>
      <c r="AF41" s="198"/>
      <c r="AG41" s="46" t="s">
        <v>36</v>
      </c>
      <c r="AH41" s="47" t="s">
        <v>27</v>
      </c>
      <c r="AI41" s="47" t="s">
        <v>40</v>
      </c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81">
        <f t="shared" si="19"/>
        <v>0</v>
      </c>
      <c r="BE41" s="225"/>
    </row>
    <row r="42" spans="1:57" ht="31.5" x14ac:dyDescent="0.25">
      <c r="A42" s="73"/>
      <c r="B42" s="73"/>
      <c r="C42" s="198"/>
      <c r="D42" s="46" t="s">
        <v>36</v>
      </c>
      <c r="E42" s="47" t="s">
        <v>27</v>
      </c>
      <c r="F42" s="128" t="s">
        <v>41</v>
      </c>
      <c r="G42" s="31">
        <v>0</v>
      </c>
      <c r="H42" s="114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60</v>
      </c>
      <c r="P42" s="31">
        <v>0</v>
      </c>
      <c r="Q42" s="31">
        <v>4543.5</v>
      </c>
      <c r="R42" s="31">
        <v>0</v>
      </c>
      <c r="S42" s="31">
        <v>5</v>
      </c>
      <c r="T42" s="31">
        <v>20</v>
      </c>
      <c r="U42" s="31">
        <v>0</v>
      </c>
      <c r="V42" s="31">
        <v>0</v>
      </c>
      <c r="W42" s="163">
        <v>0</v>
      </c>
      <c r="X42" s="31">
        <v>15</v>
      </c>
      <c r="Y42" s="31">
        <v>0</v>
      </c>
      <c r="Z42" s="31">
        <v>0</v>
      </c>
      <c r="AA42" s="69">
        <f t="shared" si="17"/>
        <v>4643.5</v>
      </c>
      <c r="AB42" s="201"/>
      <c r="AF42" s="198"/>
      <c r="AG42" s="46" t="s">
        <v>36</v>
      </c>
      <c r="AH42" s="47" t="s">
        <v>27</v>
      </c>
      <c r="AI42" s="47" t="s">
        <v>41</v>
      </c>
      <c r="AJ42" s="179">
        <f t="shared" si="21"/>
        <v>0</v>
      </c>
      <c r="AK42" s="179">
        <f t="shared" si="22"/>
        <v>0</v>
      </c>
      <c r="AL42" s="179">
        <f t="shared" si="23"/>
        <v>0</v>
      </c>
      <c r="AM42" s="179">
        <f t="shared" si="24"/>
        <v>0</v>
      </c>
      <c r="AN42" s="179">
        <f t="shared" si="25"/>
        <v>0</v>
      </c>
      <c r="AO42" s="179">
        <f t="shared" si="26"/>
        <v>0</v>
      </c>
      <c r="AP42" s="179">
        <f t="shared" si="27"/>
        <v>0</v>
      </c>
      <c r="AQ42" s="179">
        <f t="shared" si="28"/>
        <v>0</v>
      </c>
      <c r="AR42" s="179">
        <f t="shared" si="29"/>
        <v>1.2921287821686228E-2</v>
      </c>
      <c r="AS42" s="179">
        <f t="shared" si="30"/>
        <v>0</v>
      </c>
      <c r="AT42" s="179">
        <f t="shared" si="31"/>
        <v>0.97846452029718967</v>
      </c>
      <c r="AU42" s="179">
        <f t="shared" si="32"/>
        <v>0</v>
      </c>
      <c r="AV42" s="179">
        <f t="shared" si="33"/>
        <v>1.0767739851405189E-3</v>
      </c>
      <c r="AW42" s="179">
        <f t="shared" si="34"/>
        <v>4.3070959405620756E-3</v>
      </c>
      <c r="AX42" s="179">
        <f t="shared" si="35"/>
        <v>0</v>
      </c>
      <c r="AY42" s="179">
        <f t="shared" si="36"/>
        <v>0</v>
      </c>
      <c r="AZ42" s="179">
        <f t="shared" si="37"/>
        <v>0</v>
      </c>
      <c r="BA42" s="179">
        <f t="shared" si="38"/>
        <v>3.2303219554215569E-3</v>
      </c>
      <c r="BB42" s="179">
        <f t="shared" si="39"/>
        <v>0</v>
      </c>
      <c r="BC42" s="179">
        <f t="shared" si="40"/>
        <v>0</v>
      </c>
      <c r="BD42" s="181">
        <f t="shared" si="19"/>
        <v>1</v>
      </c>
      <c r="BE42" s="225"/>
    </row>
    <row r="43" spans="1:57" ht="15.75" x14ac:dyDescent="0.25">
      <c r="A43" s="73"/>
      <c r="B43" s="73"/>
      <c r="C43" s="198"/>
      <c r="D43" s="46" t="s">
        <v>36</v>
      </c>
      <c r="E43" s="47" t="s">
        <v>27</v>
      </c>
      <c r="F43" s="128" t="s">
        <v>42</v>
      </c>
      <c r="G43" s="17"/>
      <c r="H43" s="119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60"/>
      <c r="X43" s="17"/>
      <c r="Y43" s="17"/>
      <c r="Z43" s="17"/>
      <c r="AA43" s="69">
        <f t="shared" si="17"/>
        <v>0</v>
      </c>
      <c r="AB43" s="201"/>
      <c r="AF43" s="198"/>
      <c r="AG43" s="46" t="s">
        <v>36</v>
      </c>
      <c r="AH43" s="47" t="s">
        <v>27</v>
      </c>
      <c r="AI43" s="47" t="s">
        <v>42</v>
      </c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81">
        <f t="shared" si="19"/>
        <v>0</v>
      </c>
      <c r="BE43" s="225"/>
    </row>
    <row r="44" spans="1:57" ht="15.75" x14ac:dyDescent="0.25">
      <c r="A44" s="73"/>
      <c r="B44" s="73"/>
      <c r="C44" s="198"/>
      <c r="D44" s="46" t="s">
        <v>36</v>
      </c>
      <c r="E44" s="47" t="s">
        <v>27</v>
      </c>
      <c r="F44" s="128" t="s">
        <v>43</v>
      </c>
      <c r="G44" s="31">
        <v>0</v>
      </c>
      <c r="H44" s="114">
        <v>0</v>
      </c>
      <c r="I44" s="31">
        <v>0</v>
      </c>
      <c r="J44" s="31">
        <v>24.5</v>
      </c>
      <c r="K44" s="31">
        <v>0</v>
      </c>
      <c r="L44" s="31">
        <v>22.5</v>
      </c>
      <c r="M44" s="31">
        <v>0</v>
      </c>
      <c r="N44" s="31">
        <v>0</v>
      </c>
      <c r="O44" s="31">
        <v>0</v>
      </c>
      <c r="P44" s="31">
        <v>0</v>
      </c>
      <c r="Q44" s="31">
        <v>781</v>
      </c>
      <c r="R44" s="31">
        <v>0</v>
      </c>
      <c r="S44" s="31">
        <v>0</v>
      </c>
      <c r="T44" s="31">
        <v>129.5</v>
      </c>
      <c r="U44" s="31">
        <v>0</v>
      </c>
      <c r="V44" s="31">
        <v>27</v>
      </c>
      <c r="W44" s="163">
        <v>0</v>
      </c>
      <c r="X44" s="31">
        <v>0</v>
      </c>
      <c r="Y44" s="31">
        <v>0</v>
      </c>
      <c r="Z44" s="31">
        <v>0</v>
      </c>
      <c r="AA44" s="69">
        <f t="shared" si="17"/>
        <v>984.5</v>
      </c>
      <c r="AB44" s="201"/>
      <c r="AF44" s="198"/>
      <c r="AG44" s="46" t="s">
        <v>36</v>
      </c>
      <c r="AH44" s="47" t="s">
        <v>27</v>
      </c>
      <c r="AI44" s="47" t="s">
        <v>43</v>
      </c>
      <c r="AJ44" s="179">
        <f t="shared" si="21"/>
        <v>0</v>
      </c>
      <c r="AK44" s="179">
        <f t="shared" si="22"/>
        <v>0</v>
      </c>
      <c r="AL44" s="179">
        <f t="shared" si="23"/>
        <v>0</v>
      </c>
      <c r="AM44" s="179">
        <f t="shared" si="24"/>
        <v>2.488572879634332E-2</v>
      </c>
      <c r="AN44" s="179">
        <f t="shared" si="25"/>
        <v>0</v>
      </c>
      <c r="AO44" s="179">
        <f t="shared" si="26"/>
        <v>2.2854240731335702E-2</v>
      </c>
      <c r="AP44" s="179">
        <f t="shared" si="27"/>
        <v>0</v>
      </c>
      <c r="AQ44" s="179">
        <f t="shared" si="28"/>
        <v>0</v>
      </c>
      <c r="AR44" s="179">
        <f t="shared" si="29"/>
        <v>0</v>
      </c>
      <c r="AS44" s="179">
        <f t="shared" si="30"/>
        <v>0</v>
      </c>
      <c r="AT44" s="179">
        <f t="shared" si="31"/>
        <v>0.79329608938547491</v>
      </c>
      <c r="AU44" s="179">
        <f t="shared" si="32"/>
        <v>0</v>
      </c>
      <c r="AV44" s="179">
        <f t="shared" si="33"/>
        <v>0</v>
      </c>
      <c r="AW44" s="179">
        <f t="shared" si="34"/>
        <v>0.13153885220924327</v>
      </c>
      <c r="AX44" s="179">
        <f t="shared" si="35"/>
        <v>0</v>
      </c>
      <c r="AY44" s="179">
        <f t="shared" si="36"/>
        <v>2.7425088877602845E-2</v>
      </c>
      <c r="AZ44" s="179">
        <f t="shared" si="37"/>
        <v>0</v>
      </c>
      <c r="BA44" s="179">
        <f t="shared" si="38"/>
        <v>0</v>
      </c>
      <c r="BB44" s="179">
        <f t="shared" si="39"/>
        <v>0</v>
      </c>
      <c r="BC44" s="179">
        <f t="shared" si="40"/>
        <v>0</v>
      </c>
      <c r="BD44" s="181">
        <f t="shared" si="19"/>
        <v>1</v>
      </c>
      <c r="BE44" s="225"/>
    </row>
    <row r="45" spans="1:57" ht="15.75" x14ac:dyDescent="0.25">
      <c r="A45" s="73"/>
      <c r="B45" s="73"/>
      <c r="C45" s="198"/>
      <c r="D45" s="46" t="s">
        <v>36</v>
      </c>
      <c r="E45" s="47" t="s">
        <v>27</v>
      </c>
      <c r="F45" s="128" t="s">
        <v>44</v>
      </c>
      <c r="G45" s="31">
        <v>0</v>
      </c>
      <c r="H45" s="114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3093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163">
        <v>0</v>
      </c>
      <c r="X45" s="31">
        <v>0</v>
      </c>
      <c r="Y45" s="31">
        <v>0</v>
      </c>
      <c r="Z45" s="31">
        <v>0</v>
      </c>
      <c r="AA45" s="69">
        <f t="shared" si="17"/>
        <v>3093</v>
      </c>
      <c r="AB45" s="201"/>
      <c r="AF45" s="198"/>
      <c r="AG45" s="46" t="s">
        <v>36</v>
      </c>
      <c r="AH45" s="47" t="s">
        <v>27</v>
      </c>
      <c r="AI45" s="47" t="s">
        <v>44</v>
      </c>
      <c r="AJ45" s="179">
        <f t="shared" si="21"/>
        <v>0</v>
      </c>
      <c r="AK45" s="179">
        <f t="shared" si="22"/>
        <v>0</v>
      </c>
      <c r="AL45" s="179">
        <f t="shared" si="23"/>
        <v>0</v>
      </c>
      <c r="AM45" s="179">
        <f t="shared" si="24"/>
        <v>0</v>
      </c>
      <c r="AN45" s="179">
        <f t="shared" si="25"/>
        <v>0</v>
      </c>
      <c r="AO45" s="179">
        <f t="shared" si="26"/>
        <v>0</v>
      </c>
      <c r="AP45" s="179">
        <f t="shared" si="27"/>
        <v>0</v>
      </c>
      <c r="AQ45" s="179">
        <f t="shared" si="28"/>
        <v>0</v>
      </c>
      <c r="AR45" s="179">
        <f t="shared" si="29"/>
        <v>0</v>
      </c>
      <c r="AS45" s="179">
        <f t="shared" si="30"/>
        <v>0</v>
      </c>
      <c r="AT45" s="179">
        <f t="shared" si="31"/>
        <v>1</v>
      </c>
      <c r="AU45" s="179">
        <f t="shared" si="32"/>
        <v>0</v>
      </c>
      <c r="AV45" s="179">
        <f t="shared" si="33"/>
        <v>0</v>
      </c>
      <c r="AW45" s="179">
        <f t="shared" si="34"/>
        <v>0</v>
      </c>
      <c r="AX45" s="179">
        <f t="shared" si="35"/>
        <v>0</v>
      </c>
      <c r="AY45" s="179">
        <f t="shared" si="36"/>
        <v>0</v>
      </c>
      <c r="AZ45" s="179">
        <f t="shared" si="37"/>
        <v>0</v>
      </c>
      <c r="BA45" s="179">
        <f t="shared" si="38"/>
        <v>0</v>
      </c>
      <c r="BB45" s="179">
        <f t="shared" si="39"/>
        <v>0</v>
      </c>
      <c r="BC45" s="179">
        <f t="shared" si="40"/>
        <v>0</v>
      </c>
      <c r="BD45" s="181">
        <f t="shared" si="19"/>
        <v>1</v>
      </c>
      <c r="BE45" s="225"/>
    </row>
    <row r="46" spans="1:57" ht="31.5" x14ac:dyDescent="0.25">
      <c r="A46" s="73"/>
      <c r="B46" s="73"/>
      <c r="C46" s="198"/>
      <c r="D46" s="46" t="s">
        <v>36</v>
      </c>
      <c r="E46" s="47" t="s">
        <v>27</v>
      </c>
      <c r="F46" s="128" t="s">
        <v>39</v>
      </c>
      <c r="G46" s="17"/>
      <c r="H46" s="119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60"/>
      <c r="X46" s="17"/>
      <c r="Y46" s="17"/>
      <c r="Z46" s="17"/>
      <c r="AA46" s="69">
        <f t="shared" si="17"/>
        <v>0</v>
      </c>
      <c r="AB46" s="201"/>
      <c r="AF46" s="198"/>
      <c r="AG46" s="46" t="s">
        <v>36</v>
      </c>
      <c r="AH46" s="47" t="s">
        <v>27</v>
      </c>
      <c r="AI46" s="47" t="s">
        <v>39</v>
      </c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81">
        <f t="shared" si="19"/>
        <v>0</v>
      </c>
      <c r="BE46" s="225"/>
    </row>
    <row r="47" spans="1:57" ht="31.5" x14ac:dyDescent="0.25">
      <c r="A47" s="73"/>
      <c r="B47" s="73"/>
      <c r="C47" s="199"/>
      <c r="D47" s="46" t="s">
        <v>36</v>
      </c>
      <c r="E47" s="47" t="s">
        <v>27</v>
      </c>
      <c r="F47" s="133" t="s">
        <v>150</v>
      </c>
      <c r="G47" s="89"/>
      <c r="H47" s="120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169"/>
      <c r="X47" s="89"/>
      <c r="Y47" s="89"/>
      <c r="Z47" s="89"/>
      <c r="AA47" s="69">
        <f t="shared" si="17"/>
        <v>0</v>
      </c>
      <c r="AB47" s="202"/>
      <c r="AF47" s="199"/>
      <c r="AG47" s="46" t="s">
        <v>36</v>
      </c>
      <c r="AH47" s="47" t="s">
        <v>27</v>
      </c>
      <c r="AI47" s="48" t="s">
        <v>150</v>
      </c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81">
        <f t="shared" si="19"/>
        <v>0</v>
      </c>
      <c r="BE47" s="226"/>
    </row>
    <row r="48" spans="1:57" ht="15.75" x14ac:dyDescent="0.25">
      <c r="A48" s="73"/>
      <c r="B48" s="73"/>
      <c r="C48" s="197"/>
      <c r="D48" s="49" t="s">
        <v>151</v>
      </c>
      <c r="E48" s="50" t="s">
        <v>27</v>
      </c>
      <c r="F48" s="132" t="s">
        <v>152</v>
      </c>
      <c r="G48" s="83"/>
      <c r="H48" s="118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168"/>
      <c r="X48" s="83"/>
      <c r="Y48" s="83"/>
      <c r="Z48" s="83"/>
      <c r="AA48" s="69">
        <f t="shared" si="17"/>
        <v>0</v>
      </c>
      <c r="AB48" s="203">
        <f>SUM(AA48:AA50)</f>
        <v>1053</v>
      </c>
      <c r="AF48" s="197"/>
      <c r="AG48" s="49" t="s">
        <v>151</v>
      </c>
      <c r="AH48" s="50" t="s">
        <v>27</v>
      </c>
      <c r="AI48" s="50" t="s">
        <v>152</v>
      </c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81">
        <f t="shared" si="19"/>
        <v>0</v>
      </c>
      <c r="BE48" s="227">
        <v>1</v>
      </c>
    </row>
    <row r="49" spans="1:57" ht="15.75" x14ac:dyDescent="0.25">
      <c r="A49" s="73"/>
      <c r="B49" s="73"/>
      <c r="C49" s="198"/>
      <c r="D49" s="40" t="s">
        <v>151</v>
      </c>
      <c r="E49" s="47" t="s">
        <v>27</v>
      </c>
      <c r="F49" s="128" t="s">
        <v>153</v>
      </c>
      <c r="G49" s="31">
        <v>0</v>
      </c>
      <c r="H49" s="114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1017</v>
      </c>
      <c r="R49" s="31">
        <v>0</v>
      </c>
      <c r="S49" s="31">
        <v>0</v>
      </c>
      <c r="T49" s="31">
        <v>36</v>
      </c>
      <c r="U49" s="31">
        <v>0</v>
      </c>
      <c r="V49" s="31">
        <v>0</v>
      </c>
      <c r="W49" s="163">
        <v>0</v>
      </c>
      <c r="X49" s="31">
        <v>0</v>
      </c>
      <c r="Y49" s="31">
        <v>0</v>
      </c>
      <c r="Z49" s="31">
        <v>0</v>
      </c>
      <c r="AA49" s="69">
        <f t="shared" si="17"/>
        <v>1053</v>
      </c>
      <c r="AB49" s="201"/>
      <c r="AF49" s="198"/>
      <c r="AG49" s="40" t="s">
        <v>151</v>
      </c>
      <c r="AH49" s="47" t="s">
        <v>27</v>
      </c>
      <c r="AI49" s="47" t="s">
        <v>153</v>
      </c>
      <c r="AJ49" s="179">
        <f t="shared" si="18"/>
        <v>0</v>
      </c>
      <c r="AK49" s="179">
        <f t="shared" si="18"/>
        <v>0</v>
      </c>
      <c r="AL49" s="179">
        <f t="shared" si="18"/>
        <v>0</v>
      </c>
      <c r="AM49" s="179">
        <f t="shared" si="18"/>
        <v>0</v>
      </c>
      <c r="AN49" s="179">
        <f t="shared" si="18"/>
        <v>0</v>
      </c>
      <c r="AO49" s="179">
        <f t="shared" si="18"/>
        <v>0</v>
      </c>
      <c r="AP49" s="179">
        <f t="shared" si="18"/>
        <v>0</v>
      </c>
      <c r="AQ49" s="179">
        <f t="shared" si="18"/>
        <v>0</v>
      </c>
      <c r="AR49" s="179">
        <f t="shared" si="18"/>
        <v>0</v>
      </c>
      <c r="AS49" s="179">
        <f t="shared" ref="AS49:BC77" si="41">P49/$AA49</f>
        <v>0</v>
      </c>
      <c r="AT49" s="179">
        <f t="shared" si="41"/>
        <v>0.96581196581196582</v>
      </c>
      <c r="AU49" s="179">
        <f t="shared" si="41"/>
        <v>0</v>
      </c>
      <c r="AV49" s="179">
        <f t="shared" si="41"/>
        <v>0</v>
      </c>
      <c r="AW49" s="179">
        <f t="shared" si="41"/>
        <v>3.4188034188034191E-2</v>
      </c>
      <c r="AX49" s="179">
        <f t="shared" si="41"/>
        <v>0</v>
      </c>
      <c r="AY49" s="179">
        <f t="shared" si="41"/>
        <v>0</v>
      </c>
      <c r="AZ49" s="179">
        <f t="shared" si="41"/>
        <v>0</v>
      </c>
      <c r="BA49" s="179">
        <f t="shared" si="41"/>
        <v>0</v>
      </c>
      <c r="BB49" s="179">
        <f t="shared" si="41"/>
        <v>0</v>
      </c>
      <c r="BC49" s="179">
        <f t="shared" si="41"/>
        <v>0</v>
      </c>
      <c r="BD49" s="181">
        <f t="shared" si="19"/>
        <v>1</v>
      </c>
      <c r="BE49" s="225"/>
    </row>
    <row r="50" spans="1:57" ht="15.75" x14ac:dyDescent="0.25">
      <c r="A50" s="73"/>
      <c r="B50" s="109"/>
      <c r="C50" s="199"/>
      <c r="D50" s="51" t="s">
        <v>151</v>
      </c>
      <c r="E50" s="43" t="s">
        <v>27</v>
      </c>
      <c r="F50" s="129" t="s">
        <v>154</v>
      </c>
      <c r="G50" s="84">
        <v>0</v>
      </c>
      <c r="H50" s="115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164">
        <v>270</v>
      </c>
      <c r="X50" s="84">
        <v>0</v>
      </c>
      <c r="Y50" s="84">
        <v>0</v>
      </c>
      <c r="Z50" s="84">
        <v>0</v>
      </c>
      <c r="AA50" s="69">
        <f t="shared" si="17"/>
        <v>0</v>
      </c>
      <c r="AB50" s="202"/>
      <c r="AF50" s="199"/>
      <c r="AG50" s="51" t="s">
        <v>151</v>
      </c>
      <c r="AH50" s="43" t="s">
        <v>27</v>
      </c>
      <c r="AI50" s="43" t="s">
        <v>154</v>
      </c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81">
        <f t="shared" si="19"/>
        <v>0</v>
      </c>
      <c r="BE50" s="226"/>
    </row>
    <row r="51" spans="1:57" ht="15.75" x14ac:dyDescent="0.25">
      <c r="A51" s="73"/>
      <c r="B51" s="73"/>
      <c r="C51" s="197"/>
      <c r="D51" s="49" t="s">
        <v>151</v>
      </c>
      <c r="E51" s="50" t="s">
        <v>9</v>
      </c>
      <c r="F51" s="130" t="s">
        <v>45</v>
      </c>
      <c r="G51" s="91">
        <v>0</v>
      </c>
      <c r="H51" s="121">
        <v>45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91">
        <v>0</v>
      </c>
      <c r="O51" s="91">
        <v>0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170">
        <v>0</v>
      </c>
      <c r="X51" s="91">
        <v>0</v>
      </c>
      <c r="Y51" s="91">
        <v>0</v>
      </c>
      <c r="Z51" s="91">
        <v>0</v>
      </c>
      <c r="AA51" s="69">
        <f t="shared" si="17"/>
        <v>45</v>
      </c>
      <c r="AB51" s="203">
        <f>SUM(AA51:AA69)</f>
        <v>2501.3333000000002</v>
      </c>
      <c r="AF51" s="197"/>
      <c r="AG51" s="40" t="s">
        <v>151</v>
      </c>
      <c r="AH51" s="41" t="s">
        <v>9</v>
      </c>
      <c r="AI51" s="41" t="s">
        <v>45</v>
      </c>
      <c r="AJ51" s="179">
        <f t="shared" si="18"/>
        <v>0</v>
      </c>
      <c r="AK51" s="179">
        <f t="shared" si="18"/>
        <v>1</v>
      </c>
      <c r="AL51" s="179">
        <f t="shared" si="18"/>
        <v>0</v>
      </c>
      <c r="AM51" s="179">
        <f t="shared" si="18"/>
        <v>0</v>
      </c>
      <c r="AN51" s="179">
        <f t="shared" si="18"/>
        <v>0</v>
      </c>
      <c r="AO51" s="179">
        <f t="shared" si="18"/>
        <v>0</v>
      </c>
      <c r="AP51" s="179">
        <f t="shared" si="18"/>
        <v>0</v>
      </c>
      <c r="AQ51" s="179">
        <f t="shared" si="18"/>
        <v>0</v>
      </c>
      <c r="AR51" s="179">
        <f t="shared" si="18"/>
        <v>0</v>
      </c>
      <c r="AS51" s="179">
        <f t="shared" si="41"/>
        <v>0</v>
      </c>
      <c r="AT51" s="179">
        <f t="shared" si="41"/>
        <v>0</v>
      </c>
      <c r="AU51" s="179">
        <f t="shared" si="41"/>
        <v>0</v>
      </c>
      <c r="AV51" s="179">
        <f t="shared" si="41"/>
        <v>0</v>
      </c>
      <c r="AW51" s="179">
        <f t="shared" si="41"/>
        <v>0</v>
      </c>
      <c r="AX51" s="179">
        <f t="shared" si="41"/>
        <v>0</v>
      </c>
      <c r="AY51" s="179">
        <f t="shared" si="41"/>
        <v>0</v>
      </c>
      <c r="AZ51" s="179">
        <f t="shared" si="41"/>
        <v>0</v>
      </c>
      <c r="BA51" s="179">
        <f t="shared" si="41"/>
        <v>0</v>
      </c>
      <c r="BB51" s="179">
        <f t="shared" si="41"/>
        <v>0</v>
      </c>
      <c r="BC51" s="179">
        <f t="shared" si="41"/>
        <v>0</v>
      </c>
      <c r="BD51" s="181">
        <f t="shared" si="19"/>
        <v>1</v>
      </c>
      <c r="BE51" s="227">
        <v>1</v>
      </c>
    </row>
    <row r="52" spans="1:57" ht="31.5" x14ac:dyDescent="0.25">
      <c r="A52" s="73"/>
      <c r="B52" s="73"/>
      <c r="C52" s="198"/>
      <c r="D52" s="40" t="s">
        <v>151</v>
      </c>
      <c r="E52" s="47" t="s">
        <v>155</v>
      </c>
      <c r="F52" s="128" t="s">
        <v>156</v>
      </c>
      <c r="G52" s="17"/>
      <c r="H52" s="119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60"/>
      <c r="X52" s="17"/>
      <c r="Y52" s="17"/>
      <c r="Z52" s="17"/>
      <c r="AA52" s="69">
        <f t="shared" si="17"/>
        <v>0</v>
      </c>
      <c r="AB52" s="201"/>
      <c r="AF52" s="198"/>
      <c r="AG52" s="40" t="s">
        <v>151</v>
      </c>
      <c r="AH52" s="47" t="s">
        <v>155</v>
      </c>
      <c r="AI52" s="47" t="s">
        <v>156</v>
      </c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81">
        <f t="shared" si="19"/>
        <v>0</v>
      </c>
      <c r="BE52" s="225"/>
    </row>
    <row r="53" spans="1:57" ht="31.5" x14ac:dyDescent="0.25">
      <c r="A53" s="73"/>
      <c r="B53" s="73"/>
      <c r="C53" s="198"/>
      <c r="D53" s="40" t="s">
        <v>151</v>
      </c>
      <c r="E53" s="47" t="s">
        <v>157</v>
      </c>
      <c r="F53" s="128" t="s">
        <v>158</v>
      </c>
      <c r="G53" s="17"/>
      <c r="H53" s="119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60"/>
      <c r="X53" s="17"/>
      <c r="Y53" s="17"/>
      <c r="Z53" s="17"/>
      <c r="AA53" s="69">
        <f t="shared" si="17"/>
        <v>0</v>
      </c>
      <c r="AB53" s="201"/>
      <c r="AF53" s="198"/>
      <c r="AG53" s="40" t="s">
        <v>151</v>
      </c>
      <c r="AH53" s="47" t="s">
        <v>157</v>
      </c>
      <c r="AI53" s="47" t="s">
        <v>158</v>
      </c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81">
        <f t="shared" si="19"/>
        <v>0</v>
      </c>
      <c r="BE53" s="225"/>
    </row>
    <row r="54" spans="1:57" ht="31.5" x14ac:dyDescent="0.25">
      <c r="A54" s="73"/>
      <c r="B54" s="73"/>
      <c r="C54" s="198"/>
      <c r="D54" s="40" t="s">
        <v>151</v>
      </c>
      <c r="E54" s="47" t="s">
        <v>159</v>
      </c>
      <c r="F54" s="128" t="s">
        <v>160</v>
      </c>
      <c r="G54" s="17"/>
      <c r="H54" s="119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60"/>
      <c r="X54" s="17"/>
      <c r="Y54" s="17"/>
      <c r="Z54" s="17"/>
      <c r="AA54" s="69">
        <f t="shared" si="17"/>
        <v>0</v>
      </c>
      <c r="AB54" s="201"/>
      <c r="AF54" s="198"/>
      <c r="AG54" s="40" t="s">
        <v>151</v>
      </c>
      <c r="AH54" s="47" t="s">
        <v>159</v>
      </c>
      <c r="AI54" s="47" t="s">
        <v>160</v>
      </c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81">
        <f t="shared" si="19"/>
        <v>0</v>
      </c>
      <c r="BE54" s="225"/>
    </row>
    <row r="55" spans="1:57" ht="31.5" x14ac:dyDescent="0.25">
      <c r="A55" s="73"/>
      <c r="B55" s="73"/>
      <c r="C55" s="198"/>
      <c r="D55" s="40" t="s">
        <v>151</v>
      </c>
      <c r="E55" s="47" t="s">
        <v>161</v>
      </c>
      <c r="F55" s="128" t="s">
        <v>162</v>
      </c>
      <c r="G55" s="17"/>
      <c r="H55" s="119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60"/>
      <c r="X55" s="17"/>
      <c r="Y55" s="17"/>
      <c r="Z55" s="17"/>
      <c r="AA55" s="69">
        <f t="shared" si="17"/>
        <v>0</v>
      </c>
      <c r="AB55" s="201"/>
      <c r="AF55" s="198"/>
      <c r="AG55" s="40" t="s">
        <v>151</v>
      </c>
      <c r="AH55" s="47" t="s">
        <v>161</v>
      </c>
      <c r="AI55" s="47" t="s">
        <v>162</v>
      </c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81">
        <f t="shared" si="19"/>
        <v>0</v>
      </c>
      <c r="BE55" s="225"/>
    </row>
    <row r="56" spans="1:57" ht="31.5" x14ac:dyDescent="0.25">
      <c r="A56" s="73"/>
      <c r="B56" s="73"/>
      <c r="C56" s="198"/>
      <c r="D56" s="40" t="s">
        <v>151</v>
      </c>
      <c r="E56" s="47" t="s">
        <v>163</v>
      </c>
      <c r="F56" s="128" t="s">
        <v>164</v>
      </c>
      <c r="G56" s="17"/>
      <c r="H56" s="119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60"/>
      <c r="X56" s="17"/>
      <c r="Y56" s="17"/>
      <c r="Z56" s="17"/>
      <c r="AA56" s="69">
        <f t="shared" si="17"/>
        <v>0</v>
      </c>
      <c r="AB56" s="201"/>
      <c r="AF56" s="198"/>
      <c r="AG56" s="40" t="s">
        <v>151</v>
      </c>
      <c r="AH56" s="47" t="s">
        <v>163</v>
      </c>
      <c r="AI56" s="47" t="s">
        <v>164</v>
      </c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81">
        <f t="shared" si="19"/>
        <v>0</v>
      </c>
      <c r="BE56" s="225"/>
    </row>
    <row r="57" spans="1:57" ht="31.5" x14ac:dyDescent="0.25">
      <c r="A57" s="73"/>
      <c r="B57" s="73"/>
      <c r="C57" s="198"/>
      <c r="D57" s="40" t="s">
        <v>151</v>
      </c>
      <c r="E57" s="47" t="s">
        <v>165</v>
      </c>
      <c r="F57" s="128" t="s">
        <v>166</v>
      </c>
      <c r="G57" s="17"/>
      <c r="H57" s="119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60"/>
      <c r="X57" s="17"/>
      <c r="Y57" s="17"/>
      <c r="Z57" s="17"/>
      <c r="AA57" s="69">
        <f t="shared" si="17"/>
        <v>0</v>
      </c>
      <c r="AB57" s="201"/>
      <c r="AF57" s="198"/>
      <c r="AG57" s="40" t="s">
        <v>151</v>
      </c>
      <c r="AH57" s="47" t="s">
        <v>165</v>
      </c>
      <c r="AI57" s="47" t="s">
        <v>166</v>
      </c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81">
        <f t="shared" si="19"/>
        <v>0</v>
      </c>
      <c r="BE57" s="225"/>
    </row>
    <row r="58" spans="1:57" ht="31.5" x14ac:dyDescent="0.25">
      <c r="A58" s="73"/>
      <c r="B58" s="73"/>
      <c r="C58" s="198"/>
      <c r="D58" s="40" t="s">
        <v>151</v>
      </c>
      <c r="E58" s="47" t="s">
        <v>14</v>
      </c>
      <c r="F58" s="128" t="s">
        <v>167</v>
      </c>
      <c r="G58" s="17"/>
      <c r="H58" s="119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60"/>
      <c r="X58" s="17"/>
      <c r="Y58" s="17"/>
      <c r="Z58" s="17"/>
      <c r="AA58" s="69">
        <f t="shared" si="17"/>
        <v>0</v>
      </c>
      <c r="AB58" s="201"/>
      <c r="AF58" s="198"/>
      <c r="AG58" s="40" t="s">
        <v>151</v>
      </c>
      <c r="AH58" s="47" t="s">
        <v>14</v>
      </c>
      <c r="AI58" s="47" t="s">
        <v>167</v>
      </c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81">
        <f t="shared" si="19"/>
        <v>0</v>
      </c>
      <c r="BE58" s="225"/>
    </row>
    <row r="59" spans="1:57" ht="31.5" x14ac:dyDescent="0.25">
      <c r="A59" s="73"/>
      <c r="B59" s="73"/>
      <c r="C59" s="198"/>
      <c r="D59" s="40" t="s">
        <v>151</v>
      </c>
      <c r="E59" s="47" t="s">
        <v>168</v>
      </c>
      <c r="F59" s="128" t="s">
        <v>169</v>
      </c>
      <c r="G59" s="17"/>
      <c r="H59" s="119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60"/>
      <c r="X59" s="17"/>
      <c r="Y59" s="17"/>
      <c r="Z59" s="17"/>
      <c r="AA59" s="69">
        <f t="shared" si="17"/>
        <v>0</v>
      </c>
      <c r="AB59" s="201"/>
      <c r="AF59" s="198"/>
      <c r="AG59" s="40" t="s">
        <v>151</v>
      </c>
      <c r="AH59" s="47" t="s">
        <v>168</v>
      </c>
      <c r="AI59" s="47" t="s">
        <v>169</v>
      </c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D59" s="181">
        <f t="shared" si="19"/>
        <v>0</v>
      </c>
      <c r="BE59" s="225"/>
    </row>
    <row r="60" spans="1:57" ht="31.5" x14ac:dyDescent="0.25">
      <c r="A60" s="73"/>
      <c r="B60" s="73"/>
      <c r="C60" s="198"/>
      <c r="D60" s="40" t="s">
        <v>151</v>
      </c>
      <c r="E60" s="47" t="s">
        <v>168</v>
      </c>
      <c r="F60" s="128" t="s">
        <v>170</v>
      </c>
      <c r="G60" s="31">
        <v>0</v>
      </c>
      <c r="H60" s="114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277.8</v>
      </c>
      <c r="O60" s="31">
        <v>0</v>
      </c>
      <c r="P60" s="31">
        <v>0</v>
      </c>
      <c r="Q60" s="31">
        <v>0</v>
      </c>
      <c r="R60" s="31">
        <v>21.3</v>
      </c>
      <c r="S60" s="31">
        <v>0</v>
      </c>
      <c r="T60" s="31">
        <v>21.3</v>
      </c>
      <c r="U60" s="31">
        <v>0</v>
      </c>
      <c r="V60" s="31">
        <v>0</v>
      </c>
      <c r="W60" s="163">
        <v>0</v>
      </c>
      <c r="X60" s="31">
        <v>0</v>
      </c>
      <c r="Y60" s="31">
        <v>0</v>
      </c>
      <c r="Z60" s="31">
        <v>0</v>
      </c>
      <c r="AA60" s="69">
        <f t="shared" si="17"/>
        <v>320.40000000000003</v>
      </c>
      <c r="AB60" s="201"/>
      <c r="AF60" s="198"/>
      <c r="AG60" s="40" t="s">
        <v>151</v>
      </c>
      <c r="AH60" s="47" t="s">
        <v>168</v>
      </c>
      <c r="AI60" s="47" t="s">
        <v>170</v>
      </c>
      <c r="AJ60" s="179">
        <f t="shared" si="18"/>
        <v>0</v>
      </c>
      <c r="AK60" s="179">
        <f t="shared" si="18"/>
        <v>0</v>
      </c>
      <c r="AL60" s="179">
        <f t="shared" si="18"/>
        <v>0</v>
      </c>
      <c r="AM60" s="179">
        <f t="shared" si="18"/>
        <v>0</v>
      </c>
      <c r="AN60" s="179">
        <f t="shared" si="18"/>
        <v>0</v>
      </c>
      <c r="AO60" s="179">
        <f t="shared" si="18"/>
        <v>0</v>
      </c>
      <c r="AP60" s="179">
        <f t="shared" si="18"/>
        <v>0</v>
      </c>
      <c r="AQ60" s="179">
        <f t="shared" si="18"/>
        <v>0.86704119850187256</v>
      </c>
      <c r="AR60" s="179">
        <f t="shared" si="18"/>
        <v>0</v>
      </c>
      <c r="AS60" s="179">
        <f t="shared" si="41"/>
        <v>0</v>
      </c>
      <c r="AT60" s="179">
        <f t="shared" si="41"/>
        <v>0</v>
      </c>
      <c r="AU60" s="179">
        <f t="shared" si="41"/>
        <v>6.6479400749063666E-2</v>
      </c>
      <c r="AV60" s="179">
        <f t="shared" si="41"/>
        <v>0</v>
      </c>
      <c r="AW60" s="179">
        <f t="shared" si="41"/>
        <v>6.6479400749063666E-2</v>
      </c>
      <c r="AX60" s="179">
        <f t="shared" si="41"/>
        <v>0</v>
      </c>
      <c r="AY60" s="179">
        <f t="shared" si="41"/>
        <v>0</v>
      </c>
      <c r="AZ60" s="179">
        <f t="shared" si="41"/>
        <v>0</v>
      </c>
      <c r="BA60" s="179">
        <f t="shared" si="41"/>
        <v>0</v>
      </c>
      <c r="BB60" s="179">
        <f t="shared" si="41"/>
        <v>0</v>
      </c>
      <c r="BC60" s="179">
        <f t="shared" si="41"/>
        <v>0</v>
      </c>
      <c r="BD60" s="181">
        <f t="shared" si="19"/>
        <v>0.99999999999999989</v>
      </c>
      <c r="BE60" s="225"/>
    </row>
    <row r="61" spans="1:57" ht="15.75" x14ac:dyDescent="0.25">
      <c r="A61" s="73"/>
      <c r="B61" s="73"/>
      <c r="C61" s="198"/>
      <c r="D61" s="40" t="s">
        <v>151</v>
      </c>
      <c r="E61" s="47" t="s">
        <v>15</v>
      </c>
      <c r="F61" s="128" t="s">
        <v>171</v>
      </c>
      <c r="G61" s="31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63"/>
      <c r="X61" s="114"/>
      <c r="Y61" s="114"/>
      <c r="Z61" s="13"/>
      <c r="AA61" s="69">
        <f t="shared" si="17"/>
        <v>0</v>
      </c>
      <c r="AB61" s="201"/>
      <c r="AF61" s="198"/>
      <c r="AG61" s="40" t="s">
        <v>151</v>
      </c>
      <c r="AH61" s="47" t="s">
        <v>15</v>
      </c>
      <c r="AI61" s="47" t="s">
        <v>171</v>
      </c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81">
        <f t="shared" si="19"/>
        <v>0</v>
      </c>
      <c r="BE61" s="225"/>
    </row>
    <row r="62" spans="1:57" ht="15.75" x14ac:dyDescent="0.25">
      <c r="A62" s="73"/>
      <c r="B62" s="73"/>
      <c r="C62" s="198"/>
      <c r="D62" s="40" t="s">
        <v>151</v>
      </c>
      <c r="E62" s="47" t="s">
        <v>16</v>
      </c>
      <c r="F62" s="128" t="s">
        <v>172</v>
      </c>
      <c r="G62" s="31">
        <v>0</v>
      </c>
      <c r="H62" s="114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1657.9332999999999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163">
        <v>0</v>
      </c>
      <c r="X62" s="31">
        <v>0</v>
      </c>
      <c r="Y62" s="31">
        <v>0</v>
      </c>
      <c r="Z62" s="31">
        <v>0</v>
      </c>
      <c r="AA62" s="69">
        <f t="shared" si="17"/>
        <v>1657.9332999999999</v>
      </c>
      <c r="AB62" s="201"/>
      <c r="AF62" s="198"/>
      <c r="AG62" s="40" t="s">
        <v>151</v>
      </c>
      <c r="AH62" s="47" t="s">
        <v>16</v>
      </c>
      <c r="AI62" s="47" t="s">
        <v>172</v>
      </c>
      <c r="AJ62" s="179">
        <f t="shared" si="18"/>
        <v>0</v>
      </c>
      <c r="AK62" s="179">
        <f t="shared" si="18"/>
        <v>0</v>
      </c>
      <c r="AL62" s="179">
        <f t="shared" si="18"/>
        <v>0</v>
      </c>
      <c r="AM62" s="179">
        <f t="shared" si="18"/>
        <v>0</v>
      </c>
      <c r="AN62" s="179">
        <f t="shared" si="18"/>
        <v>0</v>
      </c>
      <c r="AO62" s="179">
        <f t="shared" si="18"/>
        <v>0</v>
      </c>
      <c r="AP62" s="179">
        <f t="shared" si="18"/>
        <v>0</v>
      </c>
      <c r="AQ62" s="179">
        <f t="shared" si="18"/>
        <v>0</v>
      </c>
      <c r="AR62" s="179">
        <f t="shared" si="18"/>
        <v>0</v>
      </c>
      <c r="AS62" s="179">
        <f t="shared" si="41"/>
        <v>1</v>
      </c>
      <c r="AT62" s="179">
        <f t="shared" si="41"/>
        <v>0</v>
      </c>
      <c r="AU62" s="179">
        <f t="shared" si="41"/>
        <v>0</v>
      </c>
      <c r="AV62" s="179">
        <f t="shared" si="41"/>
        <v>0</v>
      </c>
      <c r="AW62" s="179">
        <f t="shared" si="41"/>
        <v>0</v>
      </c>
      <c r="AX62" s="179">
        <f t="shared" si="41"/>
        <v>0</v>
      </c>
      <c r="AY62" s="179">
        <f t="shared" si="41"/>
        <v>0</v>
      </c>
      <c r="AZ62" s="179">
        <f t="shared" si="41"/>
        <v>0</v>
      </c>
      <c r="BA62" s="179">
        <f t="shared" si="41"/>
        <v>0</v>
      </c>
      <c r="BB62" s="179">
        <f t="shared" si="41"/>
        <v>0</v>
      </c>
      <c r="BC62" s="179">
        <f t="shared" si="41"/>
        <v>0</v>
      </c>
      <c r="BD62" s="181">
        <f t="shared" si="19"/>
        <v>1</v>
      </c>
      <c r="BE62" s="225"/>
    </row>
    <row r="63" spans="1:57" ht="15.75" x14ac:dyDescent="0.25">
      <c r="A63" s="73"/>
      <c r="B63" s="73"/>
      <c r="C63" s="198" t="s">
        <v>143</v>
      </c>
      <c r="D63" s="40" t="s">
        <v>151</v>
      </c>
      <c r="E63" s="41" t="s">
        <v>19</v>
      </c>
      <c r="F63" s="132" t="s">
        <v>173</v>
      </c>
      <c r="G63" s="17"/>
      <c r="H63" s="119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60"/>
      <c r="X63" s="17"/>
      <c r="Y63" s="17"/>
      <c r="Z63" s="17"/>
      <c r="AA63" s="69">
        <f t="shared" si="17"/>
        <v>0</v>
      </c>
      <c r="AB63" s="201"/>
      <c r="AF63" s="198" t="s">
        <v>143</v>
      </c>
      <c r="AG63" s="40" t="s">
        <v>151</v>
      </c>
      <c r="AH63" s="41" t="s">
        <v>19</v>
      </c>
      <c r="AI63" s="41" t="s">
        <v>173</v>
      </c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192"/>
      <c r="BD63" s="181">
        <f t="shared" si="19"/>
        <v>0</v>
      </c>
      <c r="BE63" s="225"/>
    </row>
    <row r="64" spans="1:57" ht="31.5" x14ac:dyDescent="0.25">
      <c r="A64" s="73"/>
      <c r="B64" s="73"/>
      <c r="C64" s="198"/>
      <c r="D64" s="40" t="s">
        <v>151</v>
      </c>
      <c r="E64" s="41" t="s">
        <v>174</v>
      </c>
      <c r="F64" s="132" t="s">
        <v>175</v>
      </c>
      <c r="G64" s="31">
        <v>0</v>
      </c>
      <c r="H64" s="114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70</v>
      </c>
      <c r="S64" s="31">
        <v>0</v>
      </c>
      <c r="T64" s="31">
        <v>60</v>
      </c>
      <c r="U64" s="31">
        <v>348</v>
      </c>
      <c r="V64" s="31">
        <v>0</v>
      </c>
      <c r="W64" s="163">
        <v>0</v>
      </c>
      <c r="X64" s="31">
        <v>0</v>
      </c>
      <c r="Y64" s="31">
        <v>0</v>
      </c>
      <c r="Z64" s="31">
        <v>0</v>
      </c>
      <c r="AA64" s="69">
        <f t="shared" si="17"/>
        <v>478</v>
      </c>
      <c r="AB64" s="201"/>
      <c r="AF64" s="198"/>
      <c r="AG64" s="40" t="s">
        <v>151</v>
      </c>
      <c r="AH64" s="41" t="s">
        <v>174</v>
      </c>
      <c r="AI64" s="41" t="s">
        <v>175</v>
      </c>
      <c r="AJ64" s="179">
        <f t="shared" si="18"/>
        <v>0</v>
      </c>
      <c r="AK64" s="179">
        <f t="shared" si="18"/>
        <v>0</v>
      </c>
      <c r="AL64" s="179">
        <f t="shared" si="18"/>
        <v>0</v>
      </c>
      <c r="AM64" s="179">
        <f t="shared" si="18"/>
        <v>0</v>
      </c>
      <c r="AN64" s="179">
        <f t="shared" si="18"/>
        <v>0</v>
      </c>
      <c r="AO64" s="179">
        <f t="shared" si="18"/>
        <v>0</v>
      </c>
      <c r="AP64" s="179">
        <f t="shared" si="18"/>
        <v>0</v>
      </c>
      <c r="AQ64" s="179">
        <f t="shared" si="18"/>
        <v>0</v>
      </c>
      <c r="AR64" s="179">
        <f t="shared" si="18"/>
        <v>0</v>
      </c>
      <c r="AS64" s="179">
        <f t="shared" si="41"/>
        <v>0</v>
      </c>
      <c r="AT64" s="179">
        <f t="shared" si="41"/>
        <v>0</v>
      </c>
      <c r="AU64" s="179">
        <f t="shared" si="41"/>
        <v>0.14644351464435146</v>
      </c>
      <c r="AV64" s="179">
        <f t="shared" si="41"/>
        <v>0</v>
      </c>
      <c r="AW64" s="179">
        <f t="shared" si="41"/>
        <v>0.12552301255230125</v>
      </c>
      <c r="AX64" s="179">
        <f t="shared" si="41"/>
        <v>0.72803347280334729</v>
      </c>
      <c r="AY64" s="179">
        <f t="shared" si="41"/>
        <v>0</v>
      </c>
      <c r="AZ64" s="179">
        <f t="shared" si="41"/>
        <v>0</v>
      </c>
      <c r="BA64" s="179">
        <f t="shared" si="41"/>
        <v>0</v>
      </c>
      <c r="BB64" s="179">
        <f t="shared" si="41"/>
        <v>0</v>
      </c>
      <c r="BC64" s="179">
        <f t="shared" si="41"/>
        <v>0</v>
      </c>
      <c r="BD64" s="181">
        <f t="shared" si="19"/>
        <v>1</v>
      </c>
      <c r="BE64" s="225"/>
    </row>
    <row r="65" spans="1:57" ht="15.75" x14ac:dyDescent="0.25">
      <c r="A65" s="73"/>
      <c r="B65" s="73"/>
      <c r="C65" s="198"/>
      <c r="D65" s="40" t="s">
        <v>151</v>
      </c>
      <c r="E65" s="41" t="s">
        <v>17</v>
      </c>
      <c r="F65" s="132" t="s">
        <v>176</v>
      </c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161"/>
      <c r="X65" s="74"/>
      <c r="Y65" s="74"/>
      <c r="Z65" s="74"/>
      <c r="AA65" s="69">
        <f t="shared" si="17"/>
        <v>0</v>
      </c>
      <c r="AB65" s="201"/>
      <c r="AF65" s="198"/>
      <c r="AG65" s="40" t="s">
        <v>151</v>
      </c>
      <c r="AH65" s="41" t="s">
        <v>17</v>
      </c>
      <c r="AI65" s="41" t="s">
        <v>176</v>
      </c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81">
        <f t="shared" si="19"/>
        <v>0</v>
      </c>
      <c r="BE65" s="225"/>
    </row>
    <row r="66" spans="1:57" ht="15.75" x14ac:dyDescent="0.25">
      <c r="A66" s="73"/>
      <c r="B66" s="73"/>
      <c r="C66" s="198"/>
      <c r="D66" s="40" t="s">
        <v>151</v>
      </c>
      <c r="E66" s="41" t="s">
        <v>28</v>
      </c>
      <c r="F66" s="132" t="s">
        <v>176</v>
      </c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161"/>
      <c r="X66" s="74"/>
      <c r="Y66" s="74"/>
      <c r="Z66" s="74"/>
      <c r="AA66" s="69">
        <f t="shared" si="17"/>
        <v>0</v>
      </c>
      <c r="AB66" s="201"/>
      <c r="AF66" s="198"/>
      <c r="AG66" s="40" t="s">
        <v>151</v>
      </c>
      <c r="AH66" s="41" t="s">
        <v>28</v>
      </c>
      <c r="AI66" s="41" t="s">
        <v>176</v>
      </c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81">
        <f t="shared" si="19"/>
        <v>0</v>
      </c>
      <c r="BE66" s="225"/>
    </row>
    <row r="67" spans="1:57" ht="15.75" x14ac:dyDescent="0.25">
      <c r="A67" s="73"/>
      <c r="B67" s="73"/>
      <c r="C67" s="198"/>
      <c r="D67" s="40" t="s">
        <v>151</v>
      </c>
      <c r="E67" s="41" t="s">
        <v>23</v>
      </c>
      <c r="F67" s="132" t="s">
        <v>176</v>
      </c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161"/>
      <c r="X67" s="74"/>
      <c r="Y67" s="74"/>
      <c r="Z67" s="74"/>
      <c r="AA67" s="69">
        <f t="shared" si="17"/>
        <v>0</v>
      </c>
      <c r="AB67" s="201"/>
      <c r="AF67" s="198"/>
      <c r="AG67" s="40" t="s">
        <v>151</v>
      </c>
      <c r="AH67" s="41" t="s">
        <v>23</v>
      </c>
      <c r="AI67" s="41" t="s">
        <v>176</v>
      </c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  <c r="BB67" s="192"/>
      <c r="BC67" s="192"/>
      <c r="BD67" s="181">
        <f t="shared" si="19"/>
        <v>0</v>
      </c>
      <c r="BE67" s="225"/>
    </row>
    <row r="68" spans="1:57" ht="15.75" x14ac:dyDescent="0.25">
      <c r="A68" s="73"/>
      <c r="B68" s="73"/>
      <c r="C68" s="198"/>
      <c r="D68" s="40" t="s">
        <v>151</v>
      </c>
      <c r="E68" s="41" t="s">
        <v>22</v>
      </c>
      <c r="F68" s="132" t="s">
        <v>176</v>
      </c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161"/>
      <c r="X68" s="74"/>
      <c r="Y68" s="74"/>
      <c r="Z68" s="74"/>
      <c r="AA68" s="69">
        <f t="shared" si="17"/>
        <v>0</v>
      </c>
      <c r="AB68" s="201"/>
      <c r="AF68" s="198"/>
      <c r="AG68" s="40" t="s">
        <v>151</v>
      </c>
      <c r="AH68" s="41" t="s">
        <v>22</v>
      </c>
      <c r="AI68" s="41" t="s">
        <v>176</v>
      </c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81">
        <f t="shared" si="19"/>
        <v>0</v>
      </c>
      <c r="BE68" s="225"/>
    </row>
    <row r="69" spans="1:57" ht="15.75" x14ac:dyDescent="0.25">
      <c r="A69" s="73"/>
      <c r="B69" s="73"/>
      <c r="C69" s="199"/>
      <c r="D69" s="51" t="s">
        <v>151</v>
      </c>
      <c r="E69" s="58" t="s">
        <v>177</v>
      </c>
      <c r="F69" s="134" t="s">
        <v>176</v>
      </c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166"/>
      <c r="X69" s="92"/>
      <c r="Y69" s="92"/>
      <c r="Z69" s="92"/>
      <c r="AA69" s="69">
        <f t="shared" si="17"/>
        <v>0</v>
      </c>
      <c r="AB69" s="202"/>
      <c r="AF69" s="199"/>
      <c r="AG69" s="40" t="s">
        <v>151</v>
      </c>
      <c r="AH69" s="41" t="s">
        <v>177</v>
      </c>
      <c r="AI69" s="41" t="s">
        <v>176</v>
      </c>
      <c r="AJ69" s="192"/>
      <c r="AK69" s="192"/>
      <c r="AL69" s="192"/>
      <c r="AM69" s="192"/>
      <c r="AN69" s="192"/>
      <c r="AO69" s="192"/>
      <c r="AP69" s="192"/>
      <c r="AQ69" s="192"/>
      <c r="AR69" s="192"/>
      <c r="AS69" s="192"/>
      <c r="AT69" s="192"/>
      <c r="AU69" s="192"/>
      <c r="AV69" s="192"/>
      <c r="AW69" s="192"/>
      <c r="AX69" s="192"/>
      <c r="AY69" s="192"/>
      <c r="AZ69" s="192"/>
      <c r="BA69" s="192"/>
      <c r="BB69" s="192"/>
      <c r="BC69" s="192"/>
      <c r="BD69" s="181">
        <f t="shared" si="19"/>
        <v>0</v>
      </c>
      <c r="BE69" s="226"/>
    </row>
    <row r="70" spans="1:57" ht="15.75" x14ac:dyDescent="0.25">
      <c r="A70" s="73"/>
      <c r="B70" s="73"/>
      <c r="C70" s="90"/>
      <c r="D70" s="51" t="s">
        <v>144</v>
      </c>
      <c r="E70" s="58" t="s">
        <v>17</v>
      </c>
      <c r="F70" s="134" t="s">
        <v>178</v>
      </c>
      <c r="G70" s="93">
        <v>0</v>
      </c>
      <c r="H70" s="122">
        <v>0</v>
      </c>
      <c r="I70" s="93">
        <v>0</v>
      </c>
      <c r="J70" s="93">
        <v>0</v>
      </c>
      <c r="K70" s="93">
        <v>0</v>
      </c>
      <c r="L70" s="93">
        <v>0</v>
      </c>
      <c r="M70" s="93">
        <v>0</v>
      </c>
      <c r="N70" s="93">
        <v>0</v>
      </c>
      <c r="O70" s="93">
        <v>0</v>
      </c>
      <c r="P70" s="93">
        <v>0</v>
      </c>
      <c r="Q70" s="93">
        <v>0</v>
      </c>
      <c r="R70" s="93">
        <v>1223</v>
      </c>
      <c r="S70" s="93">
        <v>0</v>
      </c>
      <c r="T70" s="93">
        <v>0</v>
      </c>
      <c r="U70" s="93">
        <v>0</v>
      </c>
      <c r="V70" s="93">
        <v>0</v>
      </c>
      <c r="W70" s="171">
        <v>0</v>
      </c>
      <c r="X70" s="93">
        <v>0</v>
      </c>
      <c r="Y70" s="93">
        <v>0</v>
      </c>
      <c r="Z70" s="93">
        <v>0</v>
      </c>
      <c r="AA70" s="69">
        <f t="shared" si="17"/>
        <v>1223</v>
      </c>
      <c r="AB70" s="147">
        <f>SUM(AA70)</f>
        <v>1223</v>
      </c>
      <c r="AF70" s="70"/>
      <c r="AG70" s="44" t="s">
        <v>144</v>
      </c>
      <c r="AH70" s="45" t="s">
        <v>17</v>
      </c>
      <c r="AI70" s="45" t="s">
        <v>178</v>
      </c>
      <c r="AJ70" s="192"/>
      <c r="AK70" s="192"/>
      <c r="AL70" s="192"/>
      <c r="AM70" s="192"/>
      <c r="AN70" s="192"/>
      <c r="AO70" s="192"/>
      <c r="AP70" s="192"/>
      <c r="AQ70" s="192"/>
      <c r="AR70" s="192"/>
      <c r="AS70" s="192"/>
      <c r="AT70" s="192"/>
      <c r="AU70" s="192"/>
      <c r="AV70" s="192"/>
      <c r="AW70" s="192"/>
      <c r="AX70" s="192"/>
      <c r="AY70" s="192"/>
      <c r="AZ70" s="192"/>
      <c r="BA70" s="192"/>
      <c r="BB70" s="192"/>
      <c r="BC70" s="192"/>
      <c r="BD70" s="181">
        <f t="shared" si="19"/>
        <v>0</v>
      </c>
      <c r="BE70" s="190">
        <f>SUM(BD70)</f>
        <v>0</v>
      </c>
    </row>
    <row r="71" spans="1:57" ht="15.75" x14ac:dyDescent="0.25">
      <c r="A71" s="73"/>
      <c r="B71" s="73"/>
      <c r="C71" s="197"/>
      <c r="D71" s="40" t="s">
        <v>46</v>
      </c>
      <c r="E71" s="41" t="s">
        <v>11</v>
      </c>
      <c r="F71" s="130" t="s">
        <v>47</v>
      </c>
      <c r="G71" s="91">
        <v>0</v>
      </c>
      <c r="H71" s="121">
        <v>49.5</v>
      </c>
      <c r="I71" s="91">
        <v>42</v>
      </c>
      <c r="J71" s="91">
        <v>2116.8837000000003</v>
      </c>
      <c r="K71" s="91">
        <v>0</v>
      </c>
      <c r="L71" s="91">
        <v>0</v>
      </c>
      <c r="M71" s="91">
        <v>0</v>
      </c>
      <c r="N71" s="91">
        <v>0</v>
      </c>
      <c r="O71" s="91">
        <v>0</v>
      </c>
      <c r="P71" s="91">
        <v>0</v>
      </c>
      <c r="Q71" s="91">
        <v>0</v>
      </c>
      <c r="R71" s="91">
        <v>0</v>
      </c>
      <c r="S71" s="91">
        <v>0</v>
      </c>
      <c r="T71" s="91">
        <v>0</v>
      </c>
      <c r="U71" s="91">
        <v>66</v>
      </c>
      <c r="V71" s="91">
        <v>0</v>
      </c>
      <c r="W71" s="170">
        <v>0</v>
      </c>
      <c r="X71" s="91">
        <v>0</v>
      </c>
      <c r="Y71" s="91">
        <v>0</v>
      </c>
      <c r="Z71" s="91">
        <v>0</v>
      </c>
      <c r="AA71" s="69">
        <f t="shared" si="17"/>
        <v>2274.3837000000003</v>
      </c>
      <c r="AB71" s="203">
        <f>SUM(AA71:AA74)</f>
        <v>7232.7837</v>
      </c>
      <c r="AF71" s="197"/>
      <c r="AG71" s="40" t="s">
        <v>46</v>
      </c>
      <c r="AH71" s="41" t="s">
        <v>11</v>
      </c>
      <c r="AI71" s="41" t="s">
        <v>47</v>
      </c>
      <c r="AJ71" s="179">
        <f t="shared" si="18"/>
        <v>0</v>
      </c>
      <c r="AK71" s="179">
        <f t="shared" si="18"/>
        <v>2.1764137687057813E-2</v>
      </c>
      <c r="AL71" s="179">
        <f t="shared" si="18"/>
        <v>1.8466541067806631E-2</v>
      </c>
      <c r="AM71" s="179">
        <f t="shared" si="18"/>
        <v>0.93075047099572517</v>
      </c>
      <c r="AN71" s="179">
        <f t="shared" si="18"/>
        <v>0</v>
      </c>
      <c r="AO71" s="179">
        <f t="shared" si="18"/>
        <v>0</v>
      </c>
      <c r="AP71" s="179">
        <f t="shared" si="18"/>
        <v>0</v>
      </c>
      <c r="AQ71" s="179">
        <f t="shared" si="18"/>
        <v>0</v>
      </c>
      <c r="AR71" s="179">
        <f t="shared" si="18"/>
        <v>0</v>
      </c>
      <c r="AS71" s="179">
        <f t="shared" si="41"/>
        <v>0</v>
      </c>
      <c r="AT71" s="179">
        <f t="shared" si="41"/>
        <v>0</v>
      </c>
      <c r="AU71" s="179">
        <f t="shared" si="41"/>
        <v>0</v>
      </c>
      <c r="AV71" s="179">
        <f t="shared" si="41"/>
        <v>0</v>
      </c>
      <c r="AW71" s="179">
        <f t="shared" si="41"/>
        <v>0</v>
      </c>
      <c r="AX71" s="179">
        <f t="shared" si="41"/>
        <v>2.9018850249410418E-2</v>
      </c>
      <c r="AY71" s="179">
        <f t="shared" si="41"/>
        <v>0</v>
      </c>
      <c r="AZ71" s="179">
        <f t="shared" si="41"/>
        <v>0</v>
      </c>
      <c r="BA71" s="179">
        <f t="shared" si="41"/>
        <v>0</v>
      </c>
      <c r="BB71" s="179">
        <f t="shared" si="41"/>
        <v>0</v>
      </c>
      <c r="BC71" s="179">
        <f t="shared" si="41"/>
        <v>0</v>
      </c>
      <c r="BD71" s="181">
        <f t="shared" si="19"/>
        <v>1</v>
      </c>
      <c r="BE71" s="227">
        <v>1</v>
      </c>
    </row>
    <row r="72" spans="1:57" ht="15.75" x14ac:dyDescent="0.25">
      <c r="A72" s="73"/>
      <c r="B72" s="73"/>
      <c r="C72" s="198"/>
      <c r="D72" s="46" t="s">
        <v>46</v>
      </c>
      <c r="E72" s="47" t="s">
        <v>11</v>
      </c>
      <c r="F72" s="128" t="s">
        <v>48</v>
      </c>
      <c r="G72" s="31">
        <v>0</v>
      </c>
      <c r="H72" s="114">
        <v>0</v>
      </c>
      <c r="I72" s="31">
        <v>0</v>
      </c>
      <c r="J72" s="31">
        <v>135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15</v>
      </c>
      <c r="W72" s="163">
        <v>0</v>
      </c>
      <c r="X72" s="31">
        <v>0</v>
      </c>
      <c r="Y72" s="31">
        <v>0</v>
      </c>
      <c r="Z72" s="31">
        <v>0</v>
      </c>
      <c r="AA72" s="69">
        <f t="shared" si="17"/>
        <v>150</v>
      </c>
      <c r="AB72" s="201"/>
      <c r="AF72" s="198"/>
      <c r="AG72" s="46" t="s">
        <v>46</v>
      </c>
      <c r="AH72" s="47" t="s">
        <v>11</v>
      </c>
      <c r="AI72" s="47" t="s">
        <v>48</v>
      </c>
      <c r="AJ72" s="179">
        <f t="shared" si="18"/>
        <v>0</v>
      </c>
      <c r="AK72" s="179">
        <f t="shared" si="18"/>
        <v>0</v>
      </c>
      <c r="AL72" s="179">
        <f t="shared" si="18"/>
        <v>0</v>
      </c>
      <c r="AM72" s="179">
        <f t="shared" si="18"/>
        <v>0.9</v>
      </c>
      <c r="AN72" s="179">
        <f t="shared" si="18"/>
        <v>0</v>
      </c>
      <c r="AO72" s="179">
        <f t="shared" si="18"/>
        <v>0</v>
      </c>
      <c r="AP72" s="179">
        <f t="shared" si="18"/>
        <v>0</v>
      </c>
      <c r="AQ72" s="179">
        <f t="shared" si="18"/>
        <v>0</v>
      </c>
      <c r="AR72" s="179">
        <f t="shared" si="18"/>
        <v>0</v>
      </c>
      <c r="AS72" s="179">
        <f t="shared" si="41"/>
        <v>0</v>
      </c>
      <c r="AT72" s="179">
        <f t="shared" si="41"/>
        <v>0</v>
      </c>
      <c r="AU72" s="179">
        <f t="shared" si="41"/>
        <v>0</v>
      </c>
      <c r="AV72" s="179">
        <f t="shared" si="41"/>
        <v>0</v>
      </c>
      <c r="AW72" s="179">
        <f t="shared" si="41"/>
        <v>0</v>
      </c>
      <c r="AX72" s="179">
        <f t="shared" si="41"/>
        <v>0</v>
      </c>
      <c r="AY72" s="179">
        <f t="shared" si="41"/>
        <v>0.1</v>
      </c>
      <c r="AZ72" s="179">
        <f t="shared" si="41"/>
        <v>0</v>
      </c>
      <c r="BA72" s="179">
        <f t="shared" si="41"/>
        <v>0</v>
      </c>
      <c r="BB72" s="179">
        <f t="shared" si="41"/>
        <v>0</v>
      </c>
      <c r="BC72" s="179">
        <f t="shared" si="41"/>
        <v>0</v>
      </c>
      <c r="BD72" s="181">
        <f t="shared" si="19"/>
        <v>1</v>
      </c>
      <c r="BE72" s="225"/>
    </row>
    <row r="73" spans="1:57" ht="15.75" x14ac:dyDescent="0.25">
      <c r="A73" s="73"/>
      <c r="B73" s="73"/>
      <c r="C73" s="198"/>
      <c r="D73" s="46" t="s">
        <v>46</v>
      </c>
      <c r="E73" s="47" t="s">
        <v>11</v>
      </c>
      <c r="F73" s="128" t="s">
        <v>49</v>
      </c>
      <c r="G73" s="31">
        <v>0</v>
      </c>
      <c r="H73" s="114">
        <v>0</v>
      </c>
      <c r="I73" s="31">
        <v>0</v>
      </c>
      <c r="J73" s="31">
        <v>4194.2</v>
      </c>
      <c r="K73" s="31">
        <v>0</v>
      </c>
      <c r="L73" s="31">
        <v>10</v>
      </c>
      <c r="M73" s="31">
        <v>0</v>
      </c>
      <c r="N73" s="31">
        <v>0</v>
      </c>
      <c r="O73" s="31">
        <v>267</v>
      </c>
      <c r="P73" s="31">
        <v>0</v>
      </c>
      <c r="Q73" s="31">
        <v>10</v>
      </c>
      <c r="R73" s="31">
        <v>30.9</v>
      </c>
      <c r="S73" s="31">
        <v>117.3</v>
      </c>
      <c r="T73" s="31">
        <v>149</v>
      </c>
      <c r="U73" s="31">
        <v>0</v>
      </c>
      <c r="V73" s="31">
        <v>0</v>
      </c>
      <c r="W73" s="163">
        <v>0</v>
      </c>
      <c r="X73" s="31">
        <v>0</v>
      </c>
      <c r="Y73" s="31">
        <v>0</v>
      </c>
      <c r="Z73" s="31">
        <v>30</v>
      </c>
      <c r="AA73" s="69">
        <f t="shared" si="17"/>
        <v>4808.3999999999996</v>
      </c>
      <c r="AB73" s="201"/>
      <c r="AF73" s="198"/>
      <c r="AG73" s="46" t="s">
        <v>46</v>
      </c>
      <c r="AH73" s="47" t="s">
        <v>11</v>
      </c>
      <c r="AI73" s="47" t="s">
        <v>49</v>
      </c>
      <c r="AJ73" s="179">
        <f t="shared" si="18"/>
        <v>0</v>
      </c>
      <c r="AK73" s="179">
        <f t="shared" si="18"/>
        <v>0</v>
      </c>
      <c r="AL73" s="179">
        <f t="shared" si="18"/>
        <v>0</v>
      </c>
      <c r="AM73" s="179">
        <f t="shared" si="18"/>
        <v>0.87226520256218287</v>
      </c>
      <c r="AN73" s="179">
        <f t="shared" si="18"/>
        <v>0</v>
      </c>
      <c r="AO73" s="179">
        <f t="shared" si="18"/>
        <v>2.079693869062474E-3</v>
      </c>
      <c r="AP73" s="179">
        <f t="shared" si="18"/>
        <v>0</v>
      </c>
      <c r="AQ73" s="179">
        <f t="shared" si="18"/>
        <v>0</v>
      </c>
      <c r="AR73" s="179">
        <f t="shared" si="18"/>
        <v>5.5527826303968061E-2</v>
      </c>
      <c r="AS73" s="179">
        <f t="shared" si="41"/>
        <v>0</v>
      </c>
      <c r="AT73" s="179">
        <f t="shared" si="41"/>
        <v>2.079693869062474E-3</v>
      </c>
      <c r="AU73" s="179">
        <f t="shared" si="41"/>
        <v>6.4262540554030452E-3</v>
      </c>
      <c r="AV73" s="179">
        <f t="shared" si="41"/>
        <v>2.4394809084102822E-2</v>
      </c>
      <c r="AW73" s="179">
        <f t="shared" si="41"/>
        <v>3.0987438649030866E-2</v>
      </c>
      <c r="AX73" s="179">
        <f t="shared" si="41"/>
        <v>0</v>
      </c>
      <c r="AY73" s="179">
        <f t="shared" si="41"/>
        <v>0</v>
      </c>
      <c r="AZ73" s="179">
        <f t="shared" si="41"/>
        <v>0</v>
      </c>
      <c r="BA73" s="179">
        <f t="shared" si="41"/>
        <v>0</v>
      </c>
      <c r="BB73" s="179">
        <f t="shared" si="41"/>
        <v>0</v>
      </c>
      <c r="BC73" s="179">
        <f t="shared" si="41"/>
        <v>6.2390816071874224E-3</v>
      </c>
      <c r="BD73" s="181">
        <f t="shared" si="19"/>
        <v>1</v>
      </c>
      <c r="BE73" s="225"/>
    </row>
    <row r="74" spans="1:57" ht="15.75" x14ac:dyDescent="0.25">
      <c r="A74" s="73"/>
      <c r="B74" s="73"/>
      <c r="C74" s="199"/>
      <c r="D74" s="42" t="s">
        <v>46</v>
      </c>
      <c r="E74" s="43" t="s">
        <v>11</v>
      </c>
      <c r="F74" s="133" t="s">
        <v>50</v>
      </c>
      <c r="G74" s="89"/>
      <c r="H74" s="120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169"/>
      <c r="X74" s="89"/>
      <c r="Y74" s="89"/>
      <c r="Z74" s="89"/>
      <c r="AA74" s="69">
        <f t="shared" si="17"/>
        <v>0</v>
      </c>
      <c r="AB74" s="202"/>
      <c r="AF74" s="199"/>
      <c r="AG74" s="42" t="s">
        <v>46</v>
      </c>
      <c r="AH74" s="43" t="s">
        <v>11</v>
      </c>
      <c r="AI74" s="52" t="s">
        <v>50</v>
      </c>
      <c r="AJ74" s="192"/>
      <c r="AK74" s="192"/>
      <c r="AL74" s="192"/>
      <c r="AM74" s="192"/>
      <c r="AN74" s="192"/>
      <c r="AO74" s="192"/>
      <c r="AP74" s="192"/>
      <c r="AQ74" s="192"/>
      <c r="AR74" s="192"/>
      <c r="AS74" s="192"/>
      <c r="AT74" s="192"/>
      <c r="AU74" s="192"/>
      <c r="AV74" s="192"/>
      <c r="AW74" s="192"/>
      <c r="AX74" s="192"/>
      <c r="AY74" s="192"/>
      <c r="AZ74" s="192"/>
      <c r="BA74" s="192"/>
      <c r="BB74" s="192"/>
      <c r="BC74" s="192"/>
      <c r="BD74" s="181">
        <f t="shared" si="19"/>
        <v>0</v>
      </c>
      <c r="BE74" s="226"/>
    </row>
    <row r="75" spans="1:57" ht="15.75" x14ac:dyDescent="0.25">
      <c r="A75" s="73"/>
      <c r="B75" s="73"/>
      <c r="C75" s="197"/>
      <c r="D75" s="94" t="s">
        <v>179</v>
      </c>
      <c r="E75" s="50" t="s">
        <v>13</v>
      </c>
      <c r="F75" s="130" t="s">
        <v>51</v>
      </c>
      <c r="G75" s="91">
        <v>0</v>
      </c>
      <c r="H75" s="121">
        <v>0</v>
      </c>
      <c r="I75" s="91">
        <v>0</v>
      </c>
      <c r="J75" s="91">
        <v>0</v>
      </c>
      <c r="K75" s="91">
        <v>0</v>
      </c>
      <c r="L75" s="91">
        <v>0</v>
      </c>
      <c r="M75" s="91">
        <v>1115</v>
      </c>
      <c r="N75" s="91">
        <v>0</v>
      </c>
      <c r="O75" s="91">
        <v>0</v>
      </c>
      <c r="P75" s="91">
        <v>0</v>
      </c>
      <c r="Q75" s="91">
        <v>0</v>
      </c>
      <c r="R75" s="91">
        <v>0</v>
      </c>
      <c r="S75" s="91">
        <v>0</v>
      </c>
      <c r="T75" s="91">
        <v>25</v>
      </c>
      <c r="U75" s="91">
        <v>0</v>
      </c>
      <c r="V75" s="91">
        <v>0</v>
      </c>
      <c r="W75" s="170">
        <v>0</v>
      </c>
      <c r="X75" s="91">
        <v>0</v>
      </c>
      <c r="Y75" s="91">
        <v>0</v>
      </c>
      <c r="Z75" s="91">
        <v>0</v>
      </c>
      <c r="AA75" s="69">
        <f t="shared" si="17"/>
        <v>1140</v>
      </c>
      <c r="AB75" s="203">
        <f>SUM(AA75:AA80)</f>
        <v>4163</v>
      </c>
      <c r="AF75" s="197"/>
      <c r="AG75" s="40" t="s">
        <v>179</v>
      </c>
      <c r="AH75" s="41" t="s">
        <v>13</v>
      </c>
      <c r="AI75" s="41" t="s">
        <v>51</v>
      </c>
      <c r="AJ75" s="179">
        <f t="shared" si="18"/>
        <v>0</v>
      </c>
      <c r="AK75" s="179">
        <f t="shared" si="18"/>
        <v>0</v>
      </c>
      <c r="AL75" s="179">
        <f t="shared" si="18"/>
        <v>0</v>
      </c>
      <c r="AM75" s="179">
        <f t="shared" si="18"/>
        <v>0</v>
      </c>
      <c r="AN75" s="179">
        <f t="shared" si="18"/>
        <v>0</v>
      </c>
      <c r="AO75" s="179">
        <f t="shared" si="18"/>
        <v>0</v>
      </c>
      <c r="AP75" s="179">
        <f t="shared" si="18"/>
        <v>0.97807017543859653</v>
      </c>
      <c r="AQ75" s="179">
        <f t="shared" si="18"/>
        <v>0</v>
      </c>
      <c r="AR75" s="179">
        <f t="shared" si="18"/>
        <v>0</v>
      </c>
      <c r="AS75" s="179">
        <f t="shared" si="41"/>
        <v>0</v>
      </c>
      <c r="AT75" s="179">
        <f t="shared" si="41"/>
        <v>0</v>
      </c>
      <c r="AU75" s="179">
        <f t="shared" si="41"/>
        <v>0</v>
      </c>
      <c r="AV75" s="179">
        <f t="shared" si="41"/>
        <v>0</v>
      </c>
      <c r="AW75" s="179">
        <f t="shared" si="41"/>
        <v>2.1929824561403508E-2</v>
      </c>
      <c r="AX75" s="179">
        <f t="shared" si="41"/>
        <v>0</v>
      </c>
      <c r="AY75" s="179">
        <f t="shared" si="41"/>
        <v>0</v>
      </c>
      <c r="AZ75" s="179">
        <f t="shared" si="41"/>
        <v>0</v>
      </c>
      <c r="BA75" s="179">
        <f t="shared" si="41"/>
        <v>0</v>
      </c>
      <c r="BB75" s="179">
        <f t="shared" si="41"/>
        <v>0</v>
      </c>
      <c r="BC75" s="179">
        <f t="shared" si="41"/>
        <v>0</v>
      </c>
      <c r="BD75" s="181">
        <f t="shared" si="19"/>
        <v>1</v>
      </c>
      <c r="BE75" s="227">
        <v>1</v>
      </c>
    </row>
    <row r="76" spans="1:57" ht="15.75" x14ac:dyDescent="0.25">
      <c r="A76" s="73"/>
      <c r="B76" s="73"/>
      <c r="C76" s="198"/>
      <c r="D76" s="95" t="s">
        <v>179</v>
      </c>
      <c r="E76" s="41" t="s">
        <v>13</v>
      </c>
      <c r="F76" s="132" t="s">
        <v>54</v>
      </c>
      <c r="G76" s="17"/>
      <c r="H76" s="119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60"/>
      <c r="X76" s="17"/>
      <c r="Y76" s="17"/>
      <c r="Z76" s="17"/>
      <c r="AA76" s="69">
        <f t="shared" si="17"/>
        <v>0</v>
      </c>
      <c r="AB76" s="201"/>
      <c r="AF76" s="198"/>
      <c r="AG76" s="40" t="s">
        <v>179</v>
      </c>
      <c r="AH76" s="41" t="s">
        <v>13</v>
      </c>
      <c r="AI76" s="41" t="s">
        <v>54</v>
      </c>
      <c r="AJ76" s="192"/>
      <c r="AK76" s="192"/>
      <c r="AL76" s="192"/>
      <c r="AM76" s="192"/>
      <c r="AN76" s="192"/>
      <c r="AO76" s="192"/>
      <c r="AP76" s="192"/>
      <c r="AQ76" s="192"/>
      <c r="AR76" s="192"/>
      <c r="AS76" s="192"/>
      <c r="AT76" s="192"/>
      <c r="AU76" s="192"/>
      <c r="AV76" s="192"/>
      <c r="AW76" s="192"/>
      <c r="AX76" s="192"/>
      <c r="AY76" s="192"/>
      <c r="AZ76" s="192"/>
      <c r="BA76" s="192"/>
      <c r="BB76" s="192"/>
      <c r="BC76" s="192"/>
      <c r="BD76" s="181">
        <f t="shared" si="19"/>
        <v>0</v>
      </c>
      <c r="BE76" s="225"/>
    </row>
    <row r="77" spans="1:57" ht="15.75" x14ac:dyDescent="0.25">
      <c r="A77" s="73"/>
      <c r="B77" s="73"/>
      <c r="C77" s="198"/>
      <c r="D77" s="96" t="s">
        <v>179</v>
      </c>
      <c r="E77" s="47" t="s">
        <v>13</v>
      </c>
      <c r="F77" s="128" t="s">
        <v>52</v>
      </c>
      <c r="G77" s="31">
        <v>0</v>
      </c>
      <c r="H77" s="114">
        <v>0</v>
      </c>
      <c r="I77" s="31">
        <v>0</v>
      </c>
      <c r="J77" s="31">
        <v>0</v>
      </c>
      <c r="K77" s="31">
        <v>0</v>
      </c>
      <c r="L77" s="31">
        <v>15</v>
      </c>
      <c r="M77" s="31">
        <v>2183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15</v>
      </c>
      <c r="T77" s="31">
        <v>100</v>
      </c>
      <c r="U77" s="31">
        <v>0</v>
      </c>
      <c r="V77" s="31">
        <v>0</v>
      </c>
      <c r="W77" s="163">
        <v>0</v>
      </c>
      <c r="X77" s="31">
        <v>0</v>
      </c>
      <c r="Y77" s="31">
        <v>20</v>
      </c>
      <c r="Z77" s="31">
        <v>0</v>
      </c>
      <c r="AA77" s="69">
        <f t="shared" si="17"/>
        <v>2333</v>
      </c>
      <c r="AB77" s="201"/>
      <c r="AF77" s="198"/>
      <c r="AG77" s="46" t="s">
        <v>179</v>
      </c>
      <c r="AH77" s="47" t="s">
        <v>13</v>
      </c>
      <c r="AI77" s="47" t="s">
        <v>52</v>
      </c>
      <c r="AJ77" s="179">
        <f t="shared" si="18"/>
        <v>0</v>
      </c>
      <c r="AK77" s="179">
        <f t="shared" si="18"/>
        <v>0</v>
      </c>
      <c r="AL77" s="179">
        <f t="shared" si="18"/>
        <v>0</v>
      </c>
      <c r="AM77" s="179">
        <f t="shared" si="18"/>
        <v>0</v>
      </c>
      <c r="AN77" s="179">
        <f t="shared" si="18"/>
        <v>0</v>
      </c>
      <c r="AO77" s="179">
        <f t="shared" si="18"/>
        <v>6.4294899271324472E-3</v>
      </c>
      <c r="AP77" s="179">
        <f t="shared" si="18"/>
        <v>0.93570510072867552</v>
      </c>
      <c r="AQ77" s="179">
        <f t="shared" si="18"/>
        <v>0</v>
      </c>
      <c r="AR77" s="179">
        <f t="shared" si="18"/>
        <v>0</v>
      </c>
      <c r="AS77" s="179">
        <f t="shared" si="41"/>
        <v>0</v>
      </c>
      <c r="AT77" s="179">
        <f t="shared" si="41"/>
        <v>0</v>
      </c>
      <c r="AU77" s="179">
        <f t="shared" si="41"/>
        <v>0</v>
      </c>
      <c r="AV77" s="179">
        <f t="shared" si="41"/>
        <v>6.4294899271324472E-3</v>
      </c>
      <c r="AW77" s="179">
        <f t="shared" si="41"/>
        <v>4.2863266180882986E-2</v>
      </c>
      <c r="AX77" s="179">
        <f t="shared" si="41"/>
        <v>0</v>
      </c>
      <c r="AY77" s="179">
        <f t="shared" si="41"/>
        <v>0</v>
      </c>
      <c r="AZ77" s="179">
        <f t="shared" si="41"/>
        <v>0</v>
      </c>
      <c r="BA77" s="179">
        <f t="shared" si="41"/>
        <v>0</v>
      </c>
      <c r="BB77" s="179">
        <f t="shared" si="41"/>
        <v>8.5726532361765969E-3</v>
      </c>
      <c r="BC77" s="179">
        <f t="shared" si="41"/>
        <v>0</v>
      </c>
      <c r="BD77" s="181">
        <f t="shared" si="19"/>
        <v>1</v>
      </c>
      <c r="BE77" s="225"/>
    </row>
    <row r="78" spans="1:57" ht="15.75" x14ac:dyDescent="0.25">
      <c r="A78" s="73"/>
      <c r="B78" s="73"/>
      <c r="C78" s="198"/>
      <c r="D78" s="96" t="s">
        <v>179</v>
      </c>
      <c r="E78" s="47" t="s">
        <v>13</v>
      </c>
      <c r="F78" s="128" t="s">
        <v>53</v>
      </c>
      <c r="G78" s="17"/>
      <c r="H78" s="119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60"/>
      <c r="X78" s="17"/>
      <c r="Y78" s="17"/>
      <c r="Z78" s="17"/>
      <c r="AA78" s="69">
        <f t="shared" si="17"/>
        <v>0</v>
      </c>
      <c r="AB78" s="201"/>
      <c r="AF78" s="198"/>
      <c r="AG78" s="46" t="s">
        <v>179</v>
      </c>
      <c r="AH78" s="47" t="s">
        <v>13</v>
      </c>
      <c r="AI78" s="47" t="s">
        <v>53</v>
      </c>
      <c r="AJ78" s="192"/>
      <c r="AK78" s="192"/>
      <c r="AL78" s="192"/>
      <c r="AM78" s="192"/>
      <c r="AN78" s="192"/>
      <c r="AO78" s="192"/>
      <c r="AP78" s="192"/>
      <c r="AQ78" s="192"/>
      <c r="AR78" s="192"/>
      <c r="AS78" s="192"/>
      <c r="AT78" s="192"/>
      <c r="AU78" s="192"/>
      <c r="AV78" s="192"/>
      <c r="AW78" s="192"/>
      <c r="AX78" s="192"/>
      <c r="AY78" s="192"/>
      <c r="AZ78" s="192"/>
      <c r="BA78" s="192"/>
      <c r="BB78" s="192"/>
      <c r="BC78" s="192"/>
      <c r="BD78" s="181">
        <f t="shared" si="19"/>
        <v>0</v>
      </c>
      <c r="BE78" s="225"/>
    </row>
    <row r="79" spans="1:57" ht="15.75" x14ac:dyDescent="0.25">
      <c r="A79" s="73"/>
      <c r="B79" s="73"/>
      <c r="C79" s="198"/>
      <c r="D79" s="97" t="s">
        <v>179</v>
      </c>
      <c r="E79" s="54" t="s">
        <v>18</v>
      </c>
      <c r="F79" s="135" t="s">
        <v>55</v>
      </c>
      <c r="G79" s="17"/>
      <c r="H79" s="119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60"/>
      <c r="X79" s="17"/>
      <c r="Y79" s="17"/>
      <c r="Z79" s="17"/>
      <c r="AA79" s="69">
        <f t="shared" si="17"/>
        <v>0</v>
      </c>
      <c r="AB79" s="201"/>
      <c r="AF79" s="198"/>
      <c r="AG79" s="53" t="s">
        <v>179</v>
      </c>
      <c r="AH79" s="54" t="s">
        <v>18</v>
      </c>
      <c r="AI79" s="54" t="s">
        <v>55</v>
      </c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  <c r="AU79" s="192"/>
      <c r="AV79" s="192"/>
      <c r="AW79" s="192"/>
      <c r="AX79" s="192"/>
      <c r="AY79" s="192"/>
      <c r="AZ79" s="192"/>
      <c r="BA79" s="192"/>
      <c r="BB79" s="192"/>
      <c r="BC79" s="192"/>
      <c r="BD79" s="181">
        <f t="shared" si="19"/>
        <v>0</v>
      </c>
      <c r="BE79" s="225"/>
    </row>
    <row r="80" spans="1:57" ht="15.75" x14ac:dyDescent="0.25">
      <c r="A80" s="73"/>
      <c r="B80" s="73"/>
      <c r="C80" s="199"/>
      <c r="D80" s="98" t="s">
        <v>179</v>
      </c>
      <c r="E80" s="52" t="s">
        <v>18</v>
      </c>
      <c r="F80" s="133" t="s">
        <v>180</v>
      </c>
      <c r="G80" s="84">
        <v>0</v>
      </c>
      <c r="H80" s="115">
        <v>0</v>
      </c>
      <c r="I80" s="84">
        <v>0</v>
      </c>
      <c r="J80" s="84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0</v>
      </c>
      <c r="Q80" s="84">
        <v>0</v>
      </c>
      <c r="R80" s="84">
        <v>0</v>
      </c>
      <c r="S80" s="84">
        <v>0</v>
      </c>
      <c r="T80" s="84">
        <v>690</v>
      </c>
      <c r="U80" s="84">
        <v>0</v>
      </c>
      <c r="V80" s="84">
        <v>0</v>
      </c>
      <c r="W80" s="164">
        <v>0</v>
      </c>
      <c r="X80" s="84">
        <v>0</v>
      </c>
      <c r="Y80" s="84">
        <v>0</v>
      </c>
      <c r="Z80" s="84">
        <v>0</v>
      </c>
      <c r="AA80" s="69">
        <f t="shared" si="17"/>
        <v>690</v>
      </c>
      <c r="AB80" s="202"/>
      <c r="AF80" s="199"/>
      <c r="AG80" s="55" t="s">
        <v>179</v>
      </c>
      <c r="AH80" s="52" t="s">
        <v>18</v>
      </c>
      <c r="AI80" s="52" t="s">
        <v>180</v>
      </c>
      <c r="AJ80" s="179">
        <f t="shared" si="18"/>
        <v>0</v>
      </c>
      <c r="AK80" s="179">
        <f t="shared" si="18"/>
        <v>0</v>
      </c>
      <c r="AL80" s="179">
        <f t="shared" si="18"/>
        <v>0</v>
      </c>
      <c r="AM80" s="179">
        <f t="shared" si="18"/>
        <v>0</v>
      </c>
      <c r="AN80" s="179">
        <f t="shared" si="18"/>
        <v>0</v>
      </c>
      <c r="AO80" s="179">
        <f t="shared" si="18"/>
        <v>0</v>
      </c>
      <c r="AP80" s="179">
        <f t="shared" si="18"/>
        <v>0</v>
      </c>
      <c r="AQ80" s="179">
        <f t="shared" si="18"/>
        <v>0</v>
      </c>
      <c r="AR80" s="179">
        <f t="shared" si="18"/>
        <v>0</v>
      </c>
      <c r="AS80" s="179">
        <f t="shared" si="18"/>
        <v>0</v>
      </c>
      <c r="AT80" s="179">
        <f t="shared" si="18"/>
        <v>0</v>
      </c>
      <c r="AU80" s="179">
        <f t="shared" ref="AU80:BC107" si="42">R80/$AA80</f>
        <v>0</v>
      </c>
      <c r="AV80" s="179">
        <f t="shared" si="42"/>
        <v>0</v>
      </c>
      <c r="AW80" s="179">
        <f t="shared" si="42"/>
        <v>1</v>
      </c>
      <c r="AX80" s="179">
        <f t="shared" si="42"/>
        <v>0</v>
      </c>
      <c r="AY80" s="179">
        <f t="shared" si="42"/>
        <v>0</v>
      </c>
      <c r="AZ80" s="179">
        <f t="shared" si="42"/>
        <v>0</v>
      </c>
      <c r="BA80" s="179">
        <f t="shared" si="42"/>
        <v>0</v>
      </c>
      <c r="BB80" s="179">
        <f t="shared" si="42"/>
        <v>0</v>
      </c>
      <c r="BC80" s="179">
        <f t="shared" si="42"/>
        <v>0</v>
      </c>
      <c r="BD80" s="181">
        <f t="shared" si="19"/>
        <v>1</v>
      </c>
      <c r="BE80" s="226"/>
    </row>
    <row r="81" spans="1:57" ht="15.75" x14ac:dyDescent="0.25">
      <c r="A81" s="73"/>
      <c r="B81" s="109"/>
      <c r="C81" s="70"/>
      <c r="D81" s="99" t="s">
        <v>60</v>
      </c>
      <c r="E81" s="58" t="s">
        <v>18</v>
      </c>
      <c r="F81" s="134" t="s">
        <v>60</v>
      </c>
      <c r="G81" s="93">
        <v>0</v>
      </c>
      <c r="H81" s="122">
        <v>30</v>
      </c>
      <c r="I81" s="93">
        <v>0</v>
      </c>
      <c r="J81" s="93">
        <v>0</v>
      </c>
      <c r="K81" s="93">
        <v>0</v>
      </c>
      <c r="L81" s="93">
        <v>180</v>
      </c>
      <c r="M81" s="93">
        <v>30</v>
      </c>
      <c r="N81" s="93">
        <v>0</v>
      </c>
      <c r="O81" s="93">
        <v>84</v>
      </c>
      <c r="P81" s="93">
        <v>0</v>
      </c>
      <c r="Q81" s="93">
        <v>0</v>
      </c>
      <c r="R81" s="93">
        <v>63</v>
      </c>
      <c r="S81" s="93">
        <v>0</v>
      </c>
      <c r="T81" s="93">
        <v>9102</v>
      </c>
      <c r="U81" s="93">
        <v>0</v>
      </c>
      <c r="V81" s="93">
        <v>105</v>
      </c>
      <c r="W81" s="171">
        <v>0</v>
      </c>
      <c r="X81" s="93">
        <v>0</v>
      </c>
      <c r="Y81" s="93">
        <v>0</v>
      </c>
      <c r="Z81" s="93">
        <v>0</v>
      </c>
      <c r="AA81" s="69">
        <f t="shared" si="17"/>
        <v>9594</v>
      </c>
      <c r="AB81" s="147">
        <f>SUM(AA81)</f>
        <v>9594</v>
      </c>
      <c r="AF81" s="70"/>
      <c r="AG81" s="44" t="s">
        <v>60</v>
      </c>
      <c r="AH81" s="45" t="s">
        <v>18</v>
      </c>
      <c r="AI81" s="45" t="s">
        <v>60</v>
      </c>
      <c r="AJ81" s="179">
        <f t="shared" si="18"/>
        <v>0</v>
      </c>
      <c r="AK81" s="179">
        <f t="shared" si="18"/>
        <v>3.1269543464665416E-3</v>
      </c>
      <c r="AL81" s="179">
        <f t="shared" si="18"/>
        <v>0</v>
      </c>
      <c r="AM81" s="179">
        <f t="shared" si="18"/>
        <v>0</v>
      </c>
      <c r="AN81" s="179">
        <f t="shared" si="18"/>
        <v>0</v>
      </c>
      <c r="AO81" s="179">
        <f t="shared" si="18"/>
        <v>1.8761726078799251E-2</v>
      </c>
      <c r="AP81" s="179">
        <f t="shared" si="18"/>
        <v>3.1269543464665416E-3</v>
      </c>
      <c r="AQ81" s="179">
        <f t="shared" si="18"/>
        <v>0</v>
      </c>
      <c r="AR81" s="179">
        <f t="shared" si="18"/>
        <v>8.7554721701063164E-3</v>
      </c>
      <c r="AS81" s="179">
        <f t="shared" si="18"/>
        <v>0</v>
      </c>
      <c r="AT81" s="179">
        <f t="shared" si="18"/>
        <v>0</v>
      </c>
      <c r="AU81" s="179">
        <f t="shared" si="42"/>
        <v>6.5666041275797378E-3</v>
      </c>
      <c r="AV81" s="179">
        <f t="shared" si="42"/>
        <v>0</v>
      </c>
      <c r="AW81" s="179">
        <f t="shared" si="42"/>
        <v>0.94871794871794868</v>
      </c>
      <c r="AX81" s="179">
        <f t="shared" si="42"/>
        <v>0</v>
      </c>
      <c r="AY81" s="179">
        <f t="shared" si="42"/>
        <v>1.0944340212632896E-2</v>
      </c>
      <c r="AZ81" s="179">
        <f t="shared" si="42"/>
        <v>0</v>
      </c>
      <c r="BA81" s="179">
        <f t="shared" si="42"/>
        <v>0</v>
      </c>
      <c r="BB81" s="179">
        <f t="shared" si="42"/>
        <v>0</v>
      </c>
      <c r="BC81" s="179">
        <f t="shared" si="42"/>
        <v>0</v>
      </c>
      <c r="BD81" s="181">
        <f t="shared" si="19"/>
        <v>1</v>
      </c>
      <c r="BE81" s="190">
        <f>SUM(BD81)</f>
        <v>1</v>
      </c>
    </row>
    <row r="82" spans="1:57" ht="15.75" x14ac:dyDescent="0.25">
      <c r="A82" s="73"/>
      <c r="B82" s="110"/>
      <c r="C82" s="197"/>
      <c r="D82" s="94" t="s">
        <v>56</v>
      </c>
      <c r="E82" s="50" t="s">
        <v>18</v>
      </c>
      <c r="F82" s="130" t="s">
        <v>181</v>
      </c>
      <c r="G82" s="91">
        <v>0</v>
      </c>
      <c r="H82" s="121">
        <v>0</v>
      </c>
      <c r="I82" s="91">
        <v>0</v>
      </c>
      <c r="J82" s="91">
        <v>0</v>
      </c>
      <c r="K82" s="91">
        <v>0</v>
      </c>
      <c r="L82" s="91">
        <v>30</v>
      </c>
      <c r="M82" s="91">
        <v>24</v>
      </c>
      <c r="N82" s="91">
        <v>0</v>
      </c>
      <c r="O82" s="91">
        <v>45</v>
      </c>
      <c r="P82" s="91">
        <v>0</v>
      </c>
      <c r="Q82" s="91">
        <v>0</v>
      </c>
      <c r="R82" s="91">
        <v>0</v>
      </c>
      <c r="S82" s="91">
        <v>0</v>
      </c>
      <c r="T82" s="91">
        <v>1287</v>
      </c>
      <c r="U82" s="91">
        <v>0</v>
      </c>
      <c r="V82" s="91">
        <v>120</v>
      </c>
      <c r="W82" s="170">
        <v>0</v>
      </c>
      <c r="X82" s="91">
        <v>0</v>
      </c>
      <c r="Y82" s="91">
        <v>0</v>
      </c>
      <c r="Z82" s="91">
        <v>0</v>
      </c>
      <c r="AA82" s="69">
        <f t="shared" si="17"/>
        <v>1506</v>
      </c>
      <c r="AB82" s="203">
        <f>SUM(AA82:AA86)</f>
        <v>8860.5</v>
      </c>
      <c r="AF82" s="197"/>
      <c r="AG82" s="46" t="s">
        <v>56</v>
      </c>
      <c r="AH82" s="47" t="s">
        <v>18</v>
      </c>
      <c r="AI82" s="47" t="s">
        <v>181</v>
      </c>
      <c r="AJ82" s="179">
        <f t="shared" si="18"/>
        <v>0</v>
      </c>
      <c r="AK82" s="179">
        <f t="shared" si="18"/>
        <v>0</v>
      </c>
      <c r="AL82" s="179">
        <f t="shared" ref="AL82:AW110" si="43">I82/$AA82</f>
        <v>0</v>
      </c>
      <c r="AM82" s="179">
        <f t="shared" si="43"/>
        <v>0</v>
      </c>
      <c r="AN82" s="179">
        <f t="shared" si="43"/>
        <v>0</v>
      </c>
      <c r="AO82" s="179">
        <f t="shared" si="43"/>
        <v>1.9920318725099601E-2</v>
      </c>
      <c r="AP82" s="179">
        <f t="shared" si="43"/>
        <v>1.5936254980079681E-2</v>
      </c>
      <c r="AQ82" s="179">
        <f t="shared" si="43"/>
        <v>0</v>
      </c>
      <c r="AR82" s="179">
        <f t="shared" si="43"/>
        <v>2.9880478087649404E-2</v>
      </c>
      <c r="AS82" s="179">
        <f t="shared" si="43"/>
        <v>0</v>
      </c>
      <c r="AT82" s="179">
        <f t="shared" si="43"/>
        <v>0</v>
      </c>
      <c r="AU82" s="179">
        <f t="shared" si="42"/>
        <v>0</v>
      </c>
      <c r="AV82" s="179">
        <f t="shared" si="42"/>
        <v>0</v>
      </c>
      <c r="AW82" s="179">
        <f t="shared" si="42"/>
        <v>0.85458167330677293</v>
      </c>
      <c r="AX82" s="179">
        <f t="shared" si="42"/>
        <v>0</v>
      </c>
      <c r="AY82" s="179">
        <f t="shared" si="42"/>
        <v>7.9681274900398405E-2</v>
      </c>
      <c r="AZ82" s="179">
        <f t="shared" si="42"/>
        <v>0</v>
      </c>
      <c r="BA82" s="179">
        <f t="shared" si="42"/>
        <v>0</v>
      </c>
      <c r="BB82" s="179">
        <f t="shared" si="42"/>
        <v>0</v>
      </c>
      <c r="BC82" s="179">
        <f t="shared" si="42"/>
        <v>0</v>
      </c>
      <c r="BD82" s="181">
        <f t="shared" si="19"/>
        <v>1</v>
      </c>
      <c r="BE82" s="227">
        <v>1</v>
      </c>
    </row>
    <row r="83" spans="1:57" ht="15.75" x14ac:dyDescent="0.25">
      <c r="A83" s="73"/>
      <c r="B83" s="73"/>
      <c r="C83" s="198"/>
      <c r="D83" s="96" t="s">
        <v>56</v>
      </c>
      <c r="E83" s="47" t="s">
        <v>18</v>
      </c>
      <c r="F83" s="128" t="s">
        <v>57</v>
      </c>
      <c r="G83" s="31">
        <v>0</v>
      </c>
      <c r="H83" s="114">
        <v>0</v>
      </c>
      <c r="I83" s="31">
        <v>0</v>
      </c>
      <c r="J83" s="31">
        <v>51</v>
      </c>
      <c r="K83" s="31">
        <v>0</v>
      </c>
      <c r="L83" s="31">
        <v>7.5</v>
      </c>
      <c r="M83" s="31">
        <v>30</v>
      </c>
      <c r="N83" s="31">
        <v>0</v>
      </c>
      <c r="O83" s="31">
        <v>0</v>
      </c>
      <c r="P83" s="31">
        <v>0</v>
      </c>
      <c r="Q83" s="31">
        <v>0</v>
      </c>
      <c r="R83" s="31">
        <v>24</v>
      </c>
      <c r="S83" s="31">
        <v>0</v>
      </c>
      <c r="T83" s="31">
        <v>2806.5</v>
      </c>
      <c r="U83" s="31">
        <v>0</v>
      </c>
      <c r="V83" s="31">
        <v>78</v>
      </c>
      <c r="W83" s="163">
        <v>0</v>
      </c>
      <c r="X83" s="31">
        <v>0</v>
      </c>
      <c r="Y83" s="31">
        <v>0</v>
      </c>
      <c r="Z83" s="31">
        <v>0</v>
      </c>
      <c r="AA83" s="69">
        <f t="shared" si="17"/>
        <v>2997</v>
      </c>
      <c r="AB83" s="201"/>
      <c r="AF83" s="198"/>
      <c r="AG83" s="46" t="s">
        <v>56</v>
      </c>
      <c r="AH83" s="47" t="s">
        <v>18</v>
      </c>
      <c r="AI83" s="47" t="s">
        <v>57</v>
      </c>
      <c r="AJ83" s="179">
        <f t="shared" ref="AJ83:AQ140" si="44">G83/$AA83</f>
        <v>0</v>
      </c>
      <c r="AK83" s="179">
        <f t="shared" si="44"/>
        <v>0</v>
      </c>
      <c r="AL83" s="179">
        <f t="shared" si="43"/>
        <v>0</v>
      </c>
      <c r="AM83" s="179">
        <f t="shared" si="43"/>
        <v>1.7017017017017019E-2</v>
      </c>
      <c r="AN83" s="179">
        <f t="shared" si="43"/>
        <v>0</v>
      </c>
      <c r="AO83" s="179">
        <f t="shared" si="43"/>
        <v>2.5025025025025025E-3</v>
      </c>
      <c r="AP83" s="179">
        <f t="shared" si="43"/>
        <v>1.001001001001001E-2</v>
      </c>
      <c r="AQ83" s="179">
        <f t="shared" si="43"/>
        <v>0</v>
      </c>
      <c r="AR83" s="179">
        <f t="shared" si="43"/>
        <v>0</v>
      </c>
      <c r="AS83" s="179">
        <f t="shared" si="43"/>
        <v>0</v>
      </c>
      <c r="AT83" s="179">
        <f t="shared" si="43"/>
        <v>0</v>
      </c>
      <c r="AU83" s="179">
        <f t="shared" si="42"/>
        <v>8.0080080080080079E-3</v>
      </c>
      <c r="AV83" s="179">
        <f t="shared" si="42"/>
        <v>0</v>
      </c>
      <c r="AW83" s="179">
        <f t="shared" si="42"/>
        <v>0.93643643643643648</v>
      </c>
      <c r="AX83" s="179">
        <f t="shared" si="42"/>
        <v>0</v>
      </c>
      <c r="AY83" s="179">
        <f t="shared" si="42"/>
        <v>2.6026026026026026E-2</v>
      </c>
      <c r="AZ83" s="179">
        <f t="shared" si="42"/>
        <v>0</v>
      </c>
      <c r="BA83" s="179">
        <f t="shared" si="42"/>
        <v>0</v>
      </c>
      <c r="BB83" s="179">
        <f t="shared" si="42"/>
        <v>0</v>
      </c>
      <c r="BC83" s="179">
        <f t="shared" si="42"/>
        <v>0</v>
      </c>
      <c r="BD83" s="181">
        <f t="shared" si="19"/>
        <v>1</v>
      </c>
      <c r="BE83" s="225"/>
    </row>
    <row r="84" spans="1:57" ht="31.5" x14ac:dyDescent="0.25">
      <c r="A84" s="73"/>
      <c r="B84" s="73"/>
      <c r="C84" s="198"/>
      <c r="D84" s="96" t="s">
        <v>56</v>
      </c>
      <c r="E84" s="47" t="s">
        <v>18</v>
      </c>
      <c r="F84" s="128" t="s">
        <v>182</v>
      </c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161"/>
      <c r="X84" s="74"/>
      <c r="Y84" s="74"/>
      <c r="Z84" s="74"/>
      <c r="AA84" s="69">
        <f t="shared" si="17"/>
        <v>0</v>
      </c>
      <c r="AB84" s="201"/>
      <c r="AF84" s="198"/>
      <c r="AG84" s="46" t="s">
        <v>56</v>
      </c>
      <c r="AH84" s="47" t="s">
        <v>18</v>
      </c>
      <c r="AI84" s="47" t="s">
        <v>182</v>
      </c>
      <c r="AJ84" s="192"/>
      <c r="AK84" s="192"/>
      <c r="AL84" s="192"/>
      <c r="AM84" s="192"/>
      <c r="AN84" s="192"/>
      <c r="AO84" s="192"/>
      <c r="AP84" s="192"/>
      <c r="AQ84" s="192"/>
      <c r="AR84" s="192"/>
      <c r="AS84" s="192"/>
      <c r="AT84" s="192"/>
      <c r="AU84" s="192"/>
      <c r="AV84" s="192"/>
      <c r="AW84" s="192"/>
      <c r="AX84" s="192"/>
      <c r="AY84" s="192"/>
      <c r="AZ84" s="192"/>
      <c r="BA84" s="192"/>
      <c r="BB84" s="192"/>
      <c r="BC84" s="192"/>
      <c r="BD84" s="181">
        <f t="shared" si="19"/>
        <v>0</v>
      </c>
      <c r="BE84" s="225"/>
    </row>
    <row r="85" spans="1:57" ht="15.75" x14ac:dyDescent="0.25">
      <c r="A85" s="73"/>
      <c r="B85" s="73"/>
      <c r="C85" s="198"/>
      <c r="D85" s="96" t="s">
        <v>56</v>
      </c>
      <c r="E85" s="47" t="s">
        <v>15</v>
      </c>
      <c r="F85" s="128" t="s">
        <v>183</v>
      </c>
      <c r="G85" s="31">
        <v>0</v>
      </c>
      <c r="H85" s="114">
        <v>0</v>
      </c>
      <c r="I85" s="31">
        <v>97.5</v>
      </c>
      <c r="J85" s="31">
        <v>111</v>
      </c>
      <c r="K85" s="31">
        <v>0</v>
      </c>
      <c r="L85" s="31">
        <v>22.5</v>
      </c>
      <c r="M85" s="31">
        <v>37.5</v>
      </c>
      <c r="N85" s="31">
        <v>0</v>
      </c>
      <c r="O85" s="31">
        <v>91.5</v>
      </c>
      <c r="P85" s="31">
        <v>0</v>
      </c>
      <c r="Q85" s="31">
        <v>45</v>
      </c>
      <c r="R85" s="31">
        <v>0</v>
      </c>
      <c r="S85" s="31">
        <v>0</v>
      </c>
      <c r="T85" s="31">
        <v>99</v>
      </c>
      <c r="U85" s="31">
        <v>0</v>
      </c>
      <c r="V85" s="31">
        <v>58.5</v>
      </c>
      <c r="W85" s="163">
        <v>0</v>
      </c>
      <c r="X85" s="31">
        <v>0</v>
      </c>
      <c r="Y85" s="31">
        <v>0</v>
      </c>
      <c r="Z85" s="31">
        <v>0</v>
      </c>
      <c r="AA85" s="69">
        <f t="shared" si="17"/>
        <v>562.5</v>
      </c>
      <c r="AB85" s="201"/>
      <c r="AF85" s="198"/>
      <c r="AG85" s="46" t="s">
        <v>56</v>
      </c>
      <c r="AH85" s="47" t="s">
        <v>15</v>
      </c>
      <c r="AI85" s="47" t="s">
        <v>183</v>
      </c>
      <c r="AJ85" s="179">
        <f t="shared" si="44"/>
        <v>0</v>
      </c>
      <c r="AK85" s="179">
        <f t="shared" si="44"/>
        <v>0</v>
      </c>
      <c r="AL85" s="179">
        <f t="shared" si="43"/>
        <v>0.17333333333333334</v>
      </c>
      <c r="AM85" s="179">
        <f t="shared" si="43"/>
        <v>0.19733333333333333</v>
      </c>
      <c r="AN85" s="179">
        <f t="shared" si="43"/>
        <v>0</v>
      </c>
      <c r="AO85" s="179">
        <f t="shared" si="43"/>
        <v>0.04</v>
      </c>
      <c r="AP85" s="179">
        <f t="shared" si="43"/>
        <v>6.6666666666666666E-2</v>
      </c>
      <c r="AQ85" s="179">
        <f t="shared" si="43"/>
        <v>0</v>
      </c>
      <c r="AR85" s="179">
        <f t="shared" si="43"/>
        <v>0.16266666666666665</v>
      </c>
      <c r="AS85" s="179">
        <f t="shared" si="43"/>
        <v>0</v>
      </c>
      <c r="AT85" s="179">
        <f t="shared" si="43"/>
        <v>0.08</v>
      </c>
      <c r="AU85" s="179">
        <f t="shared" si="42"/>
        <v>0</v>
      </c>
      <c r="AV85" s="179">
        <f t="shared" si="42"/>
        <v>0</v>
      </c>
      <c r="AW85" s="179">
        <f t="shared" si="42"/>
        <v>0.17599999999999999</v>
      </c>
      <c r="AX85" s="179">
        <f t="shared" si="42"/>
        <v>0</v>
      </c>
      <c r="AY85" s="179">
        <f t="shared" si="42"/>
        <v>0.104</v>
      </c>
      <c r="AZ85" s="179">
        <f t="shared" si="42"/>
        <v>0</v>
      </c>
      <c r="BA85" s="179">
        <f t="shared" si="42"/>
        <v>0</v>
      </c>
      <c r="BB85" s="179">
        <f t="shared" si="42"/>
        <v>0</v>
      </c>
      <c r="BC85" s="179">
        <f t="shared" si="42"/>
        <v>0</v>
      </c>
      <c r="BD85" s="181">
        <f t="shared" si="19"/>
        <v>0.99999999999999989</v>
      </c>
      <c r="BE85" s="225"/>
    </row>
    <row r="86" spans="1:57" ht="15.75" x14ac:dyDescent="0.25">
      <c r="A86" s="73"/>
      <c r="B86" s="73"/>
      <c r="C86" s="199"/>
      <c r="D86" s="98" t="s">
        <v>56</v>
      </c>
      <c r="E86" s="52" t="s">
        <v>20</v>
      </c>
      <c r="F86" s="133" t="s">
        <v>58</v>
      </c>
      <c r="G86" s="84">
        <v>0</v>
      </c>
      <c r="H86" s="115">
        <v>0</v>
      </c>
      <c r="I86" s="84">
        <v>0</v>
      </c>
      <c r="J86" s="84">
        <v>90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  <c r="P86" s="84">
        <v>0</v>
      </c>
      <c r="Q86" s="84">
        <v>0</v>
      </c>
      <c r="R86" s="84">
        <v>0</v>
      </c>
      <c r="S86" s="84">
        <v>0</v>
      </c>
      <c r="T86" s="84">
        <v>121</v>
      </c>
      <c r="U86" s="84">
        <v>0</v>
      </c>
      <c r="V86" s="84">
        <v>3584</v>
      </c>
      <c r="W86" s="164">
        <v>0</v>
      </c>
      <c r="X86" s="84">
        <v>0</v>
      </c>
      <c r="Y86" s="84">
        <v>0</v>
      </c>
      <c r="Z86" s="84">
        <v>0</v>
      </c>
      <c r="AA86" s="69">
        <f t="shared" si="17"/>
        <v>3795</v>
      </c>
      <c r="AB86" s="202"/>
      <c r="AF86" s="199"/>
      <c r="AG86" s="55" t="s">
        <v>56</v>
      </c>
      <c r="AH86" s="52" t="s">
        <v>20</v>
      </c>
      <c r="AI86" s="52" t="s">
        <v>58</v>
      </c>
      <c r="AJ86" s="179">
        <f t="shared" si="44"/>
        <v>0</v>
      </c>
      <c r="AK86" s="179">
        <f t="shared" si="44"/>
        <v>0</v>
      </c>
      <c r="AL86" s="179">
        <f t="shared" si="43"/>
        <v>0</v>
      </c>
      <c r="AM86" s="179">
        <f t="shared" si="43"/>
        <v>2.3715415019762844E-2</v>
      </c>
      <c r="AN86" s="179">
        <f t="shared" si="43"/>
        <v>0</v>
      </c>
      <c r="AO86" s="179">
        <f t="shared" si="43"/>
        <v>0</v>
      </c>
      <c r="AP86" s="179">
        <f t="shared" si="43"/>
        <v>0</v>
      </c>
      <c r="AQ86" s="179">
        <f t="shared" si="43"/>
        <v>0</v>
      </c>
      <c r="AR86" s="179">
        <f t="shared" si="43"/>
        <v>0</v>
      </c>
      <c r="AS86" s="179">
        <f t="shared" si="43"/>
        <v>0</v>
      </c>
      <c r="AT86" s="179">
        <f t="shared" si="43"/>
        <v>0</v>
      </c>
      <c r="AU86" s="179">
        <f t="shared" si="42"/>
        <v>0</v>
      </c>
      <c r="AV86" s="179">
        <f t="shared" si="42"/>
        <v>0</v>
      </c>
      <c r="AW86" s="179">
        <f t="shared" si="42"/>
        <v>3.1884057971014491E-2</v>
      </c>
      <c r="AX86" s="179">
        <f t="shared" si="42"/>
        <v>0</v>
      </c>
      <c r="AY86" s="179">
        <f t="shared" si="42"/>
        <v>0.94440052700922261</v>
      </c>
      <c r="AZ86" s="179">
        <f t="shared" si="42"/>
        <v>0</v>
      </c>
      <c r="BA86" s="179">
        <f t="shared" si="42"/>
        <v>0</v>
      </c>
      <c r="BB86" s="179">
        <f t="shared" si="42"/>
        <v>0</v>
      </c>
      <c r="BC86" s="179">
        <f t="shared" si="42"/>
        <v>0</v>
      </c>
      <c r="BD86" s="181">
        <f t="shared" si="19"/>
        <v>1</v>
      </c>
      <c r="BE86" s="226"/>
    </row>
    <row r="87" spans="1:57" ht="15.75" x14ac:dyDescent="0.25">
      <c r="A87" s="73"/>
      <c r="B87" s="109"/>
      <c r="C87" s="70"/>
      <c r="D87" s="51" t="s">
        <v>59</v>
      </c>
      <c r="E87" s="58" t="s">
        <v>20</v>
      </c>
      <c r="F87" s="134" t="s">
        <v>59</v>
      </c>
      <c r="G87" s="100"/>
      <c r="H87" s="123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72"/>
      <c r="X87" s="100"/>
      <c r="Y87" s="100"/>
      <c r="Z87" s="100"/>
      <c r="AA87" s="69">
        <f t="shared" si="17"/>
        <v>0</v>
      </c>
      <c r="AB87" s="147">
        <f>SUM(AA87)</f>
        <v>0</v>
      </c>
      <c r="AF87" s="70"/>
      <c r="AG87" s="44" t="s">
        <v>59</v>
      </c>
      <c r="AH87" s="45" t="s">
        <v>20</v>
      </c>
      <c r="AI87" s="45" t="s">
        <v>59</v>
      </c>
      <c r="AJ87" s="192"/>
      <c r="AK87" s="192"/>
      <c r="AL87" s="192"/>
      <c r="AM87" s="192"/>
      <c r="AN87" s="192"/>
      <c r="AO87" s="192"/>
      <c r="AP87" s="192"/>
      <c r="AQ87" s="192"/>
      <c r="AR87" s="192"/>
      <c r="AS87" s="192"/>
      <c r="AT87" s="192"/>
      <c r="AU87" s="192"/>
      <c r="AV87" s="192"/>
      <c r="AW87" s="192"/>
      <c r="AX87" s="192"/>
      <c r="AY87" s="192"/>
      <c r="AZ87" s="192"/>
      <c r="BA87" s="192"/>
      <c r="BB87" s="192"/>
      <c r="BC87" s="192"/>
      <c r="BD87" s="181">
        <f t="shared" si="19"/>
        <v>0</v>
      </c>
      <c r="BE87" s="190">
        <v>1</v>
      </c>
    </row>
    <row r="88" spans="1:57" ht="31.5" x14ac:dyDescent="0.25">
      <c r="A88" s="73"/>
      <c r="B88" s="73"/>
      <c r="C88" s="198"/>
      <c r="D88" s="40" t="s">
        <v>61</v>
      </c>
      <c r="E88" s="41" t="s">
        <v>184</v>
      </c>
      <c r="F88" s="132" t="s">
        <v>62</v>
      </c>
      <c r="G88" s="83"/>
      <c r="H88" s="118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168"/>
      <c r="X88" s="83"/>
      <c r="Y88" s="83"/>
      <c r="Z88" s="83"/>
      <c r="AA88" s="69">
        <f t="shared" si="17"/>
        <v>0</v>
      </c>
      <c r="AB88" s="236">
        <f>SUM(AA88:AA89)</f>
        <v>1905.5</v>
      </c>
      <c r="AF88" s="197"/>
      <c r="AG88" s="49" t="s">
        <v>61</v>
      </c>
      <c r="AH88" s="50" t="s">
        <v>184</v>
      </c>
      <c r="AI88" s="50" t="s">
        <v>62</v>
      </c>
      <c r="AJ88" s="192"/>
      <c r="AK88" s="192"/>
      <c r="AL88" s="192"/>
      <c r="AM88" s="192"/>
      <c r="AN88" s="192"/>
      <c r="AO88" s="192"/>
      <c r="AP88" s="192"/>
      <c r="AQ88" s="192"/>
      <c r="AR88" s="192"/>
      <c r="AS88" s="192"/>
      <c r="AT88" s="192"/>
      <c r="AU88" s="192"/>
      <c r="AV88" s="192"/>
      <c r="AW88" s="192"/>
      <c r="AX88" s="192"/>
      <c r="AY88" s="192"/>
      <c r="AZ88" s="192"/>
      <c r="BA88" s="192"/>
      <c r="BB88" s="192"/>
      <c r="BC88" s="192"/>
      <c r="BD88" s="181">
        <f t="shared" si="19"/>
        <v>0</v>
      </c>
      <c r="BE88" s="227">
        <v>1</v>
      </c>
    </row>
    <row r="89" spans="1:57" ht="31.5" x14ac:dyDescent="0.25">
      <c r="A89" s="73"/>
      <c r="B89" s="109"/>
      <c r="C89" s="199"/>
      <c r="D89" s="42" t="s">
        <v>61</v>
      </c>
      <c r="E89" s="43" t="s">
        <v>184</v>
      </c>
      <c r="F89" s="129" t="s">
        <v>63</v>
      </c>
      <c r="G89" s="84">
        <v>1708.5</v>
      </c>
      <c r="H89" s="115">
        <v>0</v>
      </c>
      <c r="I89" s="84">
        <v>0</v>
      </c>
      <c r="J89" s="84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  <c r="P89" s="84">
        <v>10</v>
      </c>
      <c r="Q89" s="84">
        <v>0</v>
      </c>
      <c r="R89" s="84">
        <v>135</v>
      </c>
      <c r="S89" s="84">
        <v>0</v>
      </c>
      <c r="T89" s="84">
        <v>0</v>
      </c>
      <c r="U89" s="84">
        <v>0</v>
      </c>
      <c r="V89" s="84">
        <v>0</v>
      </c>
      <c r="W89" s="164">
        <v>0</v>
      </c>
      <c r="X89" s="84">
        <v>25</v>
      </c>
      <c r="Y89" s="84">
        <v>0</v>
      </c>
      <c r="Z89" s="84">
        <v>27</v>
      </c>
      <c r="AA89" s="69">
        <f t="shared" si="17"/>
        <v>1905.5</v>
      </c>
      <c r="AB89" s="202"/>
      <c r="AF89" s="199"/>
      <c r="AG89" s="42" t="s">
        <v>61</v>
      </c>
      <c r="AH89" s="43" t="s">
        <v>184</v>
      </c>
      <c r="AI89" s="43" t="s">
        <v>63</v>
      </c>
      <c r="AJ89" s="179">
        <f t="shared" si="44"/>
        <v>0.89661506166360538</v>
      </c>
      <c r="AK89" s="179">
        <f t="shared" si="44"/>
        <v>0</v>
      </c>
      <c r="AL89" s="179">
        <f t="shared" si="43"/>
        <v>0</v>
      </c>
      <c r="AM89" s="179">
        <f t="shared" si="43"/>
        <v>0</v>
      </c>
      <c r="AN89" s="179">
        <f t="shared" si="43"/>
        <v>0</v>
      </c>
      <c r="AO89" s="179">
        <f t="shared" si="43"/>
        <v>0</v>
      </c>
      <c r="AP89" s="179">
        <f t="shared" si="43"/>
        <v>0</v>
      </c>
      <c r="AQ89" s="179">
        <f t="shared" si="43"/>
        <v>0</v>
      </c>
      <c r="AR89" s="179">
        <f t="shared" si="43"/>
        <v>0</v>
      </c>
      <c r="AS89" s="179">
        <f t="shared" si="43"/>
        <v>5.247966413014957E-3</v>
      </c>
      <c r="AT89" s="179">
        <f t="shared" si="43"/>
        <v>0</v>
      </c>
      <c r="AU89" s="179">
        <f t="shared" si="42"/>
        <v>7.0847546575701914E-2</v>
      </c>
      <c r="AV89" s="179">
        <f t="shared" si="42"/>
        <v>0</v>
      </c>
      <c r="AW89" s="179">
        <f t="shared" si="42"/>
        <v>0</v>
      </c>
      <c r="AX89" s="179">
        <f t="shared" si="42"/>
        <v>0</v>
      </c>
      <c r="AY89" s="179">
        <f t="shared" si="42"/>
        <v>0</v>
      </c>
      <c r="AZ89" s="179">
        <f t="shared" si="42"/>
        <v>0</v>
      </c>
      <c r="BA89" s="179">
        <f t="shared" si="42"/>
        <v>1.3119916032537392E-2</v>
      </c>
      <c r="BB89" s="179">
        <f t="shared" si="42"/>
        <v>0</v>
      </c>
      <c r="BC89" s="179">
        <f t="shared" si="42"/>
        <v>1.4169509315140383E-2</v>
      </c>
      <c r="BD89" s="181">
        <f t="shared" si="19"/>
        <v>1</v>
      </c>
      <c r="BE89" s="226"/>
    </row>
    <row r="90" spans="1:57" ht="15.75" x14ac:dyDescent="0.25">
      <c r="A90" s="73"/>
      <c r="B90" s="73"/>
      <c r="C90" s="90"/>
      <c r="D90" s="101" t="s">
        <v>64</v>
      </c>
      <c r="E90" s="45" t="s">
        <v>17</v>
      </c>
      <c r="F90" s="131" t="s">
        <v>64</v>
      </c>
      <c r="G90" s="88">
        <v>0</v>
      </c>
      <c r="H90" s="117">
        <v>0</v>
      </c>
      <c r="I90" s="88">
        <v>0</v>
      </c>
      <c r="J90" s="88">
        <v>0</v>
      </c>
      <c r="K90" s="88">
        <v>0</v>
      </c>
      <c r="L90" s="88">
        <v>0</v>
      </c>
      <c r="M90" s="88">
        <v>0</v>
      </c>
      <c r="N90" s="88">
        <v>0</v>
      </c>
      <c r="O90" s="88">
        <v>0</v>
      </c>
      <c r="P90" s="88">
        <v>0</v>
      </c>
      <c r="Q90" s="88">
        <v>4</v>
      </c>
      <c r="R90" s="88">
        <v>1584</v>
      </c>
      <c r="S90" s="88">
        <v>0</v>
      </c>
      <c r="T90" s="88">
        <v>20</v>
      </c>
      <c r="U90" s="88">
        <v>0</v>
      </c>
      <c r="V90" s="88">
        <v>8</v>
      </c>
      <c r="W90" s="167">
        <v>0</v>
      </c>
      <c r="X90" s="88">
        <v>0</v>
      </c>
      <c r="Y90" s="88">
        <v>0</v>
      </c>
      <c r="Z90" s="88">
        <v>0</v>
      </c>
      <c r="AA90" s="69">
        <f t="shared" si="17"/>
        <v>1616</v>
      </c>
      <c r="AB90" s="146">
        <f>SUM(AA90)</f>
        <v>1616</v>
      </c>
      <c r="AF90" s="70"/>
      <c r="AG90" s="44" t="s">
        <v>64</v>
      </c>
      <c r="AH90" s="45" t="s">
        <v>17</v>
      </c>
      <c r="AI90" s="45" t="s">
        <v>64</v>
      </c>
      <c r="AJ90" s="179">
        <f t="shared" si="44"/>
        <v>0</v>
      </c>
      <c r="AK90" s="179">
        <f t="shared" si="44"/>
        <v>0</v>
      </c>
      <c r="AL90" s="179">
        <f t="shared" si="43"/>
        <v>0</v>
      </c>
      <c r="AM90" s="179">
        <f t="shared" si="43"/>
        <v>0</v>
      </c>
      <c r="AN90" s="179">
        <f t="shared" si="43"/>
        <v>0</v>
      </c>
      <c r="AO90" s="179">
        <f t="shared" si="43"/>
        <v>0</v>
      </c>
      <c r="AP90" s="179">
        <f t="shared" si="43"/>
        <v>0</v>
      </c>
      <c r="AQ90" s="179">
        <f t="shared" si="43"/>
        <v>0</v>
      </c>
      <c r="AR90" s="179">
        <f t="shared" si="43"/>
        <v>0</v>
      </c>
      <c r="AS90" s="179">
        <f t="shared" si="43"/>
        <v>0</v>
      </c>
      <c r="AT90" s="179">
        <f t="shared" si="43"/>
        <v>2.4752475247524753E-3</v>
      </c>
      <c r="AU90" s="179">
        <f t="shared" si="42"/>
        <v>0.98019801980198018</v>
      </c>
      <c r="AV90" s="179">
        <f t="shared" si="42"/>
        <v>0</v>
      </c>
      <c r="AW90" s="179">
        <f t="shared" si="42"/>
        <v>1.2376237623762377E-2</v>
      </c>
      <c r="AX90" s="179">
        <f t="shared" si="42"/>
        <v>0</v>
      </c>
      <c r="AY90" s="179">
        <f t="shared" si="42"/>
        <v>4.9504950495049506E-3</v>
      </c>
      <c r="AZ90" s="179">
        <f t="shared" si="42"/>
        <v>0</v>
      </c>
      <c r="BA90" s="179">
        <f t="shared" si="42"/>
        <v>0</v>
      </c>
      <c r="BB90" s="179">
        <f t="shared" si="42"/>
        <v>0</v>
      </c>
      <c r="BC90" s="179">
        <f t="shared" si="42"/>
        <v>0</v>
      </c>
      <c r="BD90" s="181">
        <f t="shared" si="19"/>
        <v>1</v>
      </c>
      <c r="BE90" s="190">
        <v>1</v>
      </c>
    </row>
    <row r="91" spans="1:57" ht="15.75" x14ac:dyDescent="0.25">
      <c r="A91" s="73"/>
      <c r="B91" s="73"/>
      <c r="C91" s="197"/>
      <c r="D91" s="94" t="s">
        <v>185</v>
      </c>
      <c r="E91" s="50" t="s">
        <v>11</v>
      </c>
      <c r="F91" s="130" t="s">
        <v>186</v>
      </c>
      <c r="G91" s="91">
        <v>0</v>
      </c>
      <c r="H91" s="121">
        <v>0</v>
      </c>
      <c r="I91" s="91">
        <v>0</v>
      </c>
      <c r="J91" s="91">
        <v>640.9</v>
      </c>
      <c r="K91" s="91">
        <v>0</v>
      </c>
      <c r="L91" s="91">
        <v>0</v>
      </c>
      <c r="M91" s="91">
        <v>0</v>
      </c>
      <c r="N91" s="91">
        <v>0</v>
      </c>
      <c r="O91" s="91">
        <v>60</v>
      </c>
      <c r="P91" s="91">
        <v>0</v>
      </c>
      <c r="Q91" s="91">
        <v>0</v>
      </c>
      <c r="R91" s="91">
        <v>0</v>
      </c>
      <c r="S91" s="91">
        <v>0</v>
      </c>
      <c r="T91" s="91">
        <v>78</v>
      </c>
      <c r="U91" s="91">
        <v>0</v>
      </c>
      <c r="V91" s="91">
        <v>0</v>
      </c>
      <c r="W91" s="170">
        <v>0</v>
      </c>
      <c r="X91" s="91">
        <v>0</v>
      </c>
      <c r="Y91" s="91">
        <v>0</v>
      </c>
      <c r="Z91" s="91">
        <v>0</v>
      </c>
      <c r="AA91" s="69">
        <f t="shared" si="17"/>
        <v>778.9</v>
      </c>
      <c r="AB91" s="203">
        <f>SUM(AA91:AA95)</f>
        <v>3901.9</v>
      </c>
      <c r="AF91" s="197"/>
      <c r="AG91" s="40" t="s">
        <v>185</v>
      </c>
      <c r="AH91" s="41" t="s">
        <v>11</v>
      </c>
      <c r="AI91" s="41" t="s">
        <v>186</v>
      </c>
      <c r="AJ91" s="179">
        <f t="shared" si="44"/>
        <v>0</v>
      </c>
      <c r="AK91" s="179">
        <f t="shared" si="44"/>
        <v>0</v>
      </c>
      <c r="AL91" s="179">
        <f t="shared" si="43"/>
        <v>0</v>
      </c>
      <c r="AM91" s="179">
        <f t="shared" si="43"/>
        <v>0.82282706380793424</v>
      </c>
      <c r="AN91" s="179">
        <f t="shared" si="43"/>
        <v>0</v>
      </c>
      <c r="AO91" s="179">
        <f t="shared" si="43"/>
        <v>0</v>
      </c>
      <c r="AP91" s="179">
        <f t="shared" si="43"/>
        <v>0</v>
      </c>
      <c r="AQ91" s="179">
        <f t="shared" si="43"/>
        <v>0</v>
      </c>
      <c r="AR91" s="179">
        <f t="shared" si="43"/>
        <v>7.7031711387854668E-2</v>
      </c>
      <c r="AS91" s="179">
        <f t="shared" si="43"/>
        <v>0</v>
      </c>
      <c r="AT91" s="179">
        <f t="shared" si="43"/>
        <v>0</v>
      </c>
      <c r="AU91" s="179">
        <f t="shared" si="42"/>
        <v>0</v>
      </c>
      <c r="AV91" s="179">
        <f t="shared" si="42"/>
        <v>0</v>
      </c>
      <c r="AW91" s="179">
        <f t="shared" si="42"/>
        <v>0.10014122480421107</v>
      </c>
      <c r="AX91" s="179">
        <f t="shared" si="42"/>
        <v>0</v>
      </c>
      <c r="AY91" s="179">
        <f t="shared" si="42"/>
        <v>0</v>
      </c>
      <c r="AZ91" s="179">
        <f t="shared" si="42"/>
        <v>0</v>
      </c>
      <c r="BA91" s="179">
        <f t="shared" si="42"/>
        <v>0</v>
      </c>
      <c r="BB91" s="179">
        <f t="shared" si="42"/>
        <v>0</v>
      </c>
      <c r="BC91" s="179">
        <f t="shared" si="42"/>
        <v>0</v>
      </c>
      <c r="BD91" s="181">
        <f t="shared" si="19"/>
        <v>1</v>
      </c>
      <c r="BE91" s="227">
        <v>1</v>
      </c>
    </row>
    <row r="92" spans="1:57" ht="15.75" x14ac:dyDescent="0.25">
      <c r="A92" s="73"/>
      <c r="B92" s="73"/>
      <c r="C92" s="198"/>
      <c r="D92" s="95" t="s">
        <v>185</v>
      </c>
      <c r="E92" s="47" t="s">
        <v>11</v>
      </c>
      <c r="F92" s="128" t="s">
        <v>65</v>
      </c>
      <c r="G92" s="17"/>
      <c r="H92" s="119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60"/>
      <c r="X92" s="17"/>
      <c r="Y92" s="17"/>
      <c r="Z92" s="17"/>
      <c r="AA92" s="69">
        <f t="shared" si="17"/>
        <v>0</v>
      </c>
      <c r="AB92" s="201"/>
      <c r="AF92" s="198"/>
      <c r="AG92" s="40" t="s">
        <v>185</v>
      </c>
      <c r="AH92" s="47" t="s">
        <v>11</v>
      </c>
      <c r="AI92" s="47" t="s">
        <v>65</v>
      </c>
      <c r="AJ92" s="192"/>
      <c r="AK92" s="192"/>
      <c r="AL92" s="192"/>
      <c r="AM92" s="192"/>
      <c r="AN92" s="192"/>
      <c r="AO92" s="192"/>
      <c r="AP92" s="192"/>
      <c r="AQ92" s="192"/>
      <c r="AR92" s="192"/>
      <c r="AS92" s="192"/>
      <c r="AT92" s="192"/>
      <c r="AU92" s="192"/>
      <c r="AV92" s="192"/>
      <c r="AW92" s="192"/>
      <c r="AX92" s="192"/>
      <c r="AY92" s="192"/>
      <c r="AZ92" s="192"/>
      <c r="BA92" s="192"/>
      <c r="BB92" s="192"/>
      <c r="BC92" s="192"/>
      <c r="BD92" s="181">
        <f t="shared" si="19"/>
        <v>0</v>
      </c>
      <c r="BE92" s="225"/>
    </row>
    <row r="93" spans="1:57" ht="15.75" x14ac:dyDescent="0.25">
      <c r="A93" s="73"/>
      <c r="B93" s="73"/>
      <c r="C93" s="198"/>
      <c r="D93" s="95" t="s">
        <v>185</v>
      </c>
      <c r="E93" s="47" t="s">
        <v>15</v>
      </c>
      <c r="F93" s="128" t="s">
        <v>187</v>
      </c>
      <c r="G93" s="31">
        <v>0</v>
      </c>
      <c r="H93" s="114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195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163">
        <v>0</v>
      </c>
      <c r="X93" s="31">
        <v>0</v>
      </c>
      <c r="Y93" s="31">
        <v>0</v>
      </c>
      <c r="Z93" s="31">
        <v>0</v>
      </c>
      <c r="AA93" s="69">
        <f t="shared" si="17"/>
        <v>195</v>
      </c>
      <c r="AB93" s="201"/>
      <c r="AF93" s="198"/>
      <c r="AG93" s="40" t="s">
        <v>185</v>
      </c>
      <c r="AH93" s="47" t="s">
        <v>15</v>
      </c>
      <c r="AI93" s="47" t="s">
        <v>187</v>
      </c>
      <c r="AJ93" s="179">
        <f t="shared" si="44"/>
        <v>0</v>
      </c>
      <c r="AK93" s="179">
        <f t="shared" si="44"/>
        <v>0</v>
      </c>
      <c r="AL93" s="179">
        <f t="shared" si="43"/>
        <v>0</v>
      </c>
      <c r="AM93" s="179">
        <f t="shared" si="43"/>
        <v>0</v>
      </c>
      <c r="AN93" s="179">
        <f t="shared" si="43"/>
        <v>0</v>
      </c>
      <c r="AO93" s="179">
        <f t="shared" si="43"/>
        <v>0</v>
      </c>
      <c r="AP93" s="179">
        <f t="shared" si="43"/>
        <v>0</v>
      </c>
      <c r="AQ93" s="179">
        <f t="shared" si="43"/>
        <v>0</v>
      </c>
      <c r="AR93" s="179">
        <f t="shared" si="43"/>
        <v>1</v>
      </c>
      <c r="AS93" s="179">
        <f t="shared" si="43"/>
        <v>0</v>
      </c>
      <c r="AT93" s="179">
        <f t="shared" si="43"/>
        <v>0</v>
      </c>
      <c r="AU93" s="179">
        <f t="shared" si="42"/>
        <v>0</v>
      </c>
      <c r="AV93" s="179">
        <f t="shared" si="42"/>
        <v>0</v>
      </c>
      <c r="AW93" s="179">
        <f t="shared" si="42"/>
        <v>0</v>
      </c>
      <c r="AX93" s="179">
        <f t="shared" si="42"/>
        <v>0</v>
      </c>
      <c r="AY93" s="179">
        <f t="shared" si="42"/>
        <v>0</v>
      </c>
      <c r="AZ93" s="179">
        <f t="shared" si="42"/>
        <v>0</v>
      </c>
      <c r="BA93" s="179">
        <f t="shared" si="42"/>
        <v>0</v>
      </c>
      <c r="BB93" s="179">
        <f t="shared" si="42"/>
        <v>0</v>
      </c>
      <c r="BC93" s="179">
        <f t="shared" si="42"/>
        <v>0</v>
      </c>
      <c r="BD93" s="181">
        <f t="shared" si="19"/>
        <v>1</v>
      </c>
      <c r="BE93" s="225"/>
    </row>
    <row r="94" spans="1:57" ht="15.75" x14ac:dyDescent="0.25">
      <c r="A94" s="73"/>
      <c r="B94" s="73"/>
      <c r="C94" s="198"/>
      <c r="D94" s="95" t="s">
        <v>185</v>
      </c>
      <c r="E94" s="47" t="s">
        <v>18</v>
      </c>
      <c r="F94" s="128" t="s">
        <v>66</v>
      </c>
      <c r="G94" s="31">
        <v>0</v>
      </c>
      <c r="H94" s="114">
        <v>0</v>
      </c>
      <c r="I94" s="31">
        <v>0</v>
      </c>
      <c r="J94" s="31">
        <v>0</v>
      </c>
      <c r="K94" s="31">
        <v>0</v>
      </c>
      <c r="L94" s="31">
        <v>30</v>
      </c>
      <c r="M94" s="31">
        <v>45</v>
      </c>
      <c r="N94" s="31">
        <v>0</v>
      </c>
      <c r="O94" s="31">
        <v>0</v>
      </c>
      <c r="P94" s="31">
        <v>0</v>
      </c>
      <c r="Q94" s="31">
        <v>45</v>
      </c>
      <c r="R94" s="31">
        <v>0</v>
      </c>
      <c r="S94" s="31">
        <v>129</v>
      </c>
      <c r="T94" s="31">
        <v>1569</v>
      </c>
      <c r="U94" s="31">
        <v>0</v>
      </c>
      <c r="V94" s="31">
        <v>0</v>
      </c>
      <c r="W94" s="163">
        <v>0</v>
      </c>
      <c r="X94" s="31">
        <v>0</v>
      </c>
      <c r="Y94" s="31">
        <v>0</v>
      </c>
      <c r="Z94" s="31">
        <v>0</v>
      </c>
      <c r="AA94" s="69">
        <f t="shared" si="17"/>
        <v>1818</v>
      </c>
      <c r="AB94" s="201"/>
      <c r="AF94" s="198"/>
      <c r="AG94" s="40" t="s">
        <v>185</v>
      </c>
      <c r="AH94" s="47" t="s">
        <v>18</v>
      </c>
      <c r="AI94" s="47" t="s">
        <v>66</v>
      </c>
      <c r="AJ94" s="179">
        <f t="shared" si="44"/>
        <v>0</v>
      </c>
      <c r="AK94" s="179">
        <f t="shared" si="44"/>
        <v>0</v>
      </c>
      <c r="AL94" s="179">
        <f t="shared" si="43"/>
        <v>0</v>
      </c>
      <c r="AM94" s="179">
        <f t="shared" si="43"/>
        <v>0</v>
      </c>
      <c r="AN94" s="179">
        <f t="shared" si="43"/>
        <v>0</v>
      </c>
      <c r="AO94" s="179">
        <f t="shared" si="43"/>
        <v>1.65016501650165E-2</v>
      </c>
      <c r="AP94" s="179">
        <f t="shared" si="43"/>
        <v>2.4752475247524754E-2</v>
      </c>
      <c r="AQ94" s="179">
        <f t="shared" si="43"/>
        <v>0</v>
      </c>
      <c r="AR94" s="179">
        <f t="shared" si="43"/>
        <v>0</v>
      </c>
      <c r="AS94" s="179">
        <f t="shared" si="43"/>
        <v>0</v>
      </c>
      <c r="AT94" s="179">
        <f t="shared" si="43"/>
        <v>2.4752475247524754E-2</v>
      </c>
      <c r="AU94" s="179">
        <f t="shared" si="42"/>
        <v>0</v>
      </c>
      <c r="AV94" s="179">
        <f t="shared" si="42"/>
        <v>7.0957095709570955E-2</v>
      </c>
      <c r="AW94" s="179">
        <f t="shared" si="42"/>
        <v>0.86303630363036299</v>
      </c>
      <c r="AX94" s="179">
        <f t="shared" si="42"/>
        <v>0</v>
      </c>
      <c r="AY94" s="179">
        <f t="shared" si="42"/>
        <v>0</v>
      </c>
      <c r="AZ94" s="179">
        <f t="shared" si="42"/>
        <v>0</v>
      </c>
      <c r="BA94" s="179">
        <f t="shared" si="42"/>
        <v>0</v>
      </c>
      <c r="BB94" s="179">
        <f t="shared" si="42"/>
        <v>0</v>
      </c>
      <c r="BC94" s="179">
        <f t="shared" si="42"/>
        <v>0</v>
      </c>
      <c r="BD94" s="181">
        <f t="shared" si="19"/>
        <v>1</v>
      </c>
      <c r="BE94" s="225"/>
    </row>
    <row r="95" spans="1:57" ht="15.75" x14ac:dyDescent="0.25">
      <c r="A95" s="73"/>
      <c r="B95" s="73"/>
      <c r="C95" s="199"/>
      <c r="D95" s="102" t="s">
        <v>185</v>
      </c>
      <c r="E95" s="43" t="s">
        <v>18</v>
      </c>
      <c r="F95" s="129" t="s">
        <v>67</v>
      </c>
      <c r="G95" s="84">
        <v>0</v>
      </c>
      <c r="H95" s="115">
        <v>0</v>
      </c>
      <c r="I95" s="84">
        <v>0</v>
      </c>
      <c r="J95" s="84">
        <v>0</v>
      </c>
      <c r="K95" s="84">
        <v>0</v>
      </c>
      <c r="L95" s="84">
        <v>105</v>
      </c>
      <c r="M95" s="84">
        <v>0</v>
      </c>
      <c r="N95" s="84">
        <v>0</v>
      </c>
      <c r="O95" s="84">
        <v>0</v>
      </c>
      <c r="P95" s="84">
        <v>0</v>
      </c>
      <c r="Q95" s="84">
        <v>0</v>
      </c>
      <c r="R95" s="84">
        <v>0</v>
      </c>
      <c r="S95" s="84">
        <v>0</v>
      </c>
      <c r="T95" s="84">
        <v>1005</v>
      </c>
      <c r="U95" s="84">
        <v>0</v>
      </c>
      <c r="V95" s="84">
        <v>0</v>
      </c>
      <c r="W95" s="164">
        <v>0</v>
      </c>
      <c r="X95" s="84">
        <v>0</v>
      </c>
      <c r="Y95" s="84">
        <v>0</v>
      </c>
      <c r="Z95" s="84">
        <v>0</v>
      </c>
      <c r="AA95" s="69">
        <f t="shared" si="17"/>
        <v>1110</v>
      </c>
      <c r="AB95" s="202"/>
      <c r="AF95" s="199"/>
      <c r="AG95" s="42" t="s">
        <v>185</v>
      </c>
      <c r="AH95" s="43" t="s">
        <v>18</v>
      </c>
      <c r="AI95" s="43" t="s">
        <v>67</v>
      </c>
      <c r="AJ95" s="179">
        <f t="shared" si="44"/>
        <v>0</v>
      </c>
      <c r="AK95" s="179">
        <f t="shared" si="44"/>
        <v>0</v>
      </c>
      <c r="AL95" s="179">
        <f t="shared" si="43"/>
        <v>0</v>
      </c>
      <c r="AM95" s="179">
        <f t="shared" si="43"/>
        <v>0</v>
      </c>
      <c r="AN95" s="179">
        <f t="shared" si="43"/>
        <v>0</v>
      </c>
      <c r="AO95" s="179">
        <f t="shared" si="43"/>
        <v>9.45945945945946E-2</v>
      </c>
      <c r="AP95" s="179">
        <f t="shared" si="43"/>
        <v>0</v>
      </c>
      <c r="AQ95" s="179">
        <f t="shared" si="43"/>
        <v>0</v>
      </c>
      <c r="AR95" s="179">
        <f t="shared" si="43"/>
        <v>0</v>
      </c>
      <c r="AS95" s="179">
        <f t="shared" si="43"/>
        <v>0</v>
      </c>
      <c r="AT95" s="179">
        <f t="shared" si="43"/>
        <v>0</v>
      </c>
      <c r="AU95" s="179">
        <f t="shared" si="42"/>
        <v>0</v>
      </c>
      <c r="AV95" s="179">
        <f t="shared" si="42"/>
        <v>0</v>
      </c>
      <c r="AW95" s="179">
        <f t="shared" si="42"/>
        <v>0.90540540540540537</v>
      </c>
      <c r="AX95" s="179">
        <f t="shared" si="42"/>
        <v>0</v>
      </c>
      <c r="AY95" s="179">
        <f t="shared" si="42"/>
        <v>0</v>
      </c>
      <c r="AZ95" s="179">
        <f t="shared" si="42"/>
        <v>0</v>
      </c>
      <c r="BA95" s="179">
        <f t="shared" si="42"/>
        <v>0</v>
      </c>
      <c r="BB95" s="179">
        <f t="shared" si="42"/>
        <v>0</v>
      </c>
      <c r="BC95" s="179">
        <f t="shared" si="42"/>
        <v>0</v>
      </c>
      <c r="BD95" s="181">
        <f t="shared" si="19"/>
        <v>1</v>
      </c>
      <c r="BE95" s="226"/>
    </row>
    <row r="96" spans="1:57" ht="15.75" x14ac:dyDescent="0.25">
      <c r="A96" s="73"/>
      <c r="B96" s="73"/>
      <c r="C96" s="197"/>
      <c r="D96" s="49" t="s">
        <v>68</v>
      </c>
      <c r="E96" s="50" t="s">
        <v>15</v>
      </c>
      <c r="F96" s="130" t="s">
        <v>69</v>
      </c>
      <c r="G96" s="91">
        <v>0</v>
      </c>
      <c r="H96" s="121">
        <v>0</v>
      </c>
      <c r="I96" s="91">
        <v>0</v>
      </c>
      <c r="J96" s="91">
        <v>0</v>
      </c>
      <c r="K96" s="91">
        <v>0</v>
      </c>
      <c r="L96" s="91">
        <v>0</v>
      </c>
      <c r="M96" s="91">
        <v>0</v>
      </c>
      <c r="N96" s="91">
        <v>0</v>
      </c>
      <c r="O96" s="91">
        <v>3059.5506999999998</v>
      </c>
      <c r="P96" s="91">
        <v>0</v>
      </c>
      <c r="Q96" s="91">
        <v>64.285700000000006</v>
      </c>
      <c r="R96" s="91">
        <v>39.852899999999998</v>
      </c>
      <c r="S96" s="91">
        <v>35.416699999999999</v>
      </c>
      <c r="T96" s="91">
        <v>59.642899999999997</v>
      </c>
      <c r="U96" s="91">
        <v>0</v>
      </c>
      <c r="V96" s="91">
        <v>0</v>
      </c>
      <c r="W96" s="170">
        <v>7.2727000000000004</v>
      </c>
      <c r="X96" s="91">
        <v>0</v>
      </c>
      <c r="Y96" s="91">
        <v>0</v>
      </c>
      <c r="Z96" s="91">
        <v>0</v>
      </c>
      <c r="AA96" s="69">
        <f t="shared" si="17"/>
        <v>3258.7488999999996</v>
      </c>
      <c r="AB96" s="203">
        <f>SUM(AA96:AA122)</f>
        <v>18782.895700000001</v>
      </c>
      <c r="AF96" s="197"/>
      <c r="AG96" s="40" t="s">
        <v>68</v>
      </c>
      <c r="AH96" s="41" t="s">
        <v>15</v>
      </c>
      <c r="AI96" s="41" t="s">
        <v>69</v>
      </c>
      <c r="AJ96" s="179">
        <f t="shared" si="44"/>
        <v>0</v>
      </c>
      <c r="AK96" s="179">
        <f t="shared" si="44"/>
        <v>0</v>
      </c>
      <c r="AL96" s="179">
        <f t="shared" si="43"/>
        <v>0</v>
      </c>
      <c r="AM96" s="179">
        <f t="shared" si="43"/>
        <v>0</v>
      </c>
      <c r="AN96" s="179">
        <f t="shared" si="43"/>
        <v>0</v>
      </c>
      <c r="AO96" s="179">
        <f t="shared" si="43"/>
        <v>0</v>
      </c>
      <c r="AP96" s="179">
        <f t="shared" si="43"/>
        <v>0</v>
      </c>
      <c r="AQ96" s="179">
        <f t="shared" si="43"/>
        <v>0</v>
      </c>
      <c r="AR96" s="179">
        <f t="shared" si="43"/>
        <v>0.93887279869891171</v>
      </c>
      <c r="AS96" s="179">
        <f t="shared" si="43"/>
        <v>0</v>
      </c>
      <c r="AT96" s="179">
        <f t="shared" si="43"/>
        <v>1.9727110609841714E-2</v>
      </c>
      <c r="AU96" s="179">
        <f t="shared" si="42"/>
        <v>1.2229509306470347E-2</v>
      </c>
      <c r="AV96" s="179">
        <f t="shared" si="42"/>
        <v>1.0868189322595553E-2</v>
      </c>
      <c r="AW96" s="179">
        <f t="shared" si="42"/>
        <v>1.8302392062180674E-2</v>
      </c>
      <c r="AX96" s="179">
        <f t="shared" si="42"/>
        <v>0</v>
      </c>
      <c r="AY96" s="179">
        <f t="shared" si="42"/>
        <v>0</v>
      </c>
      <c r="AZ96" s="179">
        <f t="shared" si="42"/>
        <v>2.2317460544443914E-3</v>
      </c>
      <c r="BA96" s="179">
        <f t="shared" si="42"/>
        <v>0</v>
      </c>
      <c r="BB96" s="179">
        <f t="shared" si="42"/>
        <v>0</v>
      </c>
      <c r="BC96" s="179">
        <f t="shared" si="42"/>
        <v>0</v>
      </c>
      <c r="BD96" s="181">
        <f t="shared" si="19"/>
        <v>0.99999999999999989</v>
      </c>
      <c r="BE96" s="227">
        <v>1</v>
      </c>
    </row>
    <row r="97" spans="1:57" ht="15.75" x14ac:dyDescent="0.25">
      <c r="A97" s="73"/>
      <c r="B97" s="73"/>
      <c r="C97" s="198"/>
      <c r="D97" s="46" t="s">
        <v>68</v>
      </c>
      <c r="E97" s="47" t="s">
        <v>15</v>
      </c>
      <c r="F97" s="128" t="s">
        <v>70</v>
      </c>
      <c r="G97" s="31">
        <v>0</v>
      </c>
      <c r="H97" s="114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1191.4571000000001</v>
      </c>
      <c r="P97" s="31">
        <v>0</v>
      </c>
      <c r="Q97" s="31">
        <v>0</v>
      </c>
      <c r="R97" s="31">
        <v>0</v>
      </c>
      <c r="S97" s="31">
        <v>0</v>
      </c>
      <c r="T97" s="31">
        <v>60</v>
      </c>
      <c r="U97" s="31">
        <v>0</v>
      </c>
      <c r="V97" s="31">
        <v>0</v>
      </c>
      <c r="W97" s="163">
        <v>0</v>
      </c>
      <c r="X97" s="31">
        <v>0</v>
      </c>
      <c r="Y97" s="31">
        <v>0</v>
      </c>
      <c r="Z97" s="31">
        <v>0</v>
      </c>
      <c r="AA97" s="69">
        <f t="shared" ref="AA97:AA160" si="45">SUM(G97:Z97)-W97</f>
        <v>1251.4571000000001</v>
      </c>
      <c r="AB97" s="201"/>
      <c r="AF97" s="198"/>
      <c r="AG97" s="46" t="s">
        <v>68</v>
      </c>
      <c r="AH97" s="47" t="s">
        <v>15</v>
      </c>
      <c r="AI97" s="47" t="s">
        <v>70</v>
      </c>
      <c r="AJ97" s="179">
        <f t="shared" si="44"/>
        <v>0</v>
      </c>
      <c r="AK97" s="179">
        <f t="shared" si="44"/>
        <v>0</v>
      </c>
      <c r="AL97" s="179">
        <f t="shared" si="43"/>
        <v>0</v>
      </c>
      <c r="AM97" s="179">
        <f t="shared" si="43"/>
        <v>0</v>
      </c>
      <c r="AN97" s="179">
        <f t="shared" si="43"/>
        <v>0</v>
      </c>
      <c r="AO97" s="179">
        <f t="shared" si="43"/>
        <v>0</v>
      </c>
      <c r="AP97" s="179">
        <f t="shared" si="43"/>
        <v>0</v>
      </c>
      <c r="AQ97" s="179">
        <f t="shared" si="43"/>
        <v>0</v>
      </c>
      <c r="AR97" s="179">
        <f t="shared" si="43"/>
        <v>0.95205588749306713</v>
      </c>
      <c r="AS97" s="179">
        <f t="shared" si="43"/>
        <v>0</v>
      </c>
      <c r="AT97" s="179">
        <f t="shared" si="43"/>
        <v>0</v>
      </c>
      <c r="AU97" s="179">
        <f t="shared" si="42"/>
        <v>0</v>
      </c>
      <c r="AV97" s="179">
        <f t="shared" si="42"/>
        <v>0</v>
      </c>
      <c r="AW97" s="179">
        <f t="shared" si="42"/>
        <v>4.7944112506932916E-2</v>
      </c>
      <c r="AX97" s="179">
        <f t="shared" si="42"/>
        <v>0</v>
      </c>
      <c r="AY97" s="179">
        <f t="shared" si="42"/>
        <v>0</v>
      </c>
      <c r="AZ97" s="179">
        <f t="shared" si="42"/>
        <v>0</v>
      </c>
      <c r="BA97" s="179">
        <f t="shared" si="42"/>
        <v>0</v>
      </c>
      <c r="BB97" s="179">
        <f t="shared" si="42"/>
        <v>0</v>
      </c>
      <c r="BC97" s="179">
        <f t="shared" si="42"/>
        <v>0</v>
      </c>
      <c r="BD97" s="181">
        <f t="shared" ref="BD97:BD160" si="46">SUM(AJ97:BC97)-AZ97</f>
        <v>1</v>
      </c>
      <c r="BE97" s="225"/>
    </row>
    <row r="98" spans="1:57" ht="15.75" x14ac:dyDescent="0.25">
      <c r="A98" s="73"/>
      <c r="B98" s="73"/>
      <c r="C98" s="198"/>
      <c r="D98" s="46" t="s">
        <v>68</v>
      </c>
      <c r="E98" s="47" t="s">
        <v>15</v>
      </c>
      <c r="F98" s="128" t="s">
        <v>71</v>
      </c>
      <c r="G98" s="17"/>
      <c r="H98" s="119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60"/>
      <c r="X98" s="17"/>
      <c r="Y98" s="17"/>
      <c r="Z98" s="17"/>
      <c r="AA98" s="69">
        <f t="shared" si="45"/>
        <v>0</v>
      </c>
      <c r="AB98" s="201"/>
      <c r="AF98" s="198"/>
      <c r="AG98" s="46" t="s">
        <v>68</v>
      </c>
      <c r="AH98" s="47" t="s">
        <v>15</v>
      </c>
      <c r="AI98" s="47" t="s">
        <v>71</v>
      </c>
      <c r="AJ98" s="192"/>
      <c r="AK98" s="192"/>
      <c r="AL98" s="192"/>
      <c r="AM98" s="192"/>
      <c r="AN98" s="192"/>
      <c r="AO98" s="192"/>
      <c r="AP98" s="192"/>
      <c r="AQ98" s="192"/>
      <c r="AR98" s="192"/>
      <c r="AS98" s="192"/>
      <c r="AT98" s="192"/>
      <c r="AU98" s="192"/>
      <c r="AV98" s="192"/>
      <c r="AW98" s="192"/>
      <c r="AX98" s="192"/>
      <c r="AY98" s="192"/>
      <c r="AZ98" s="192"/>
      <c r="BA98" s="192"/>
      <c r="BB98" s="192"/>
      <c r="BC98" s="192"/>
      <c r="BD98" s="181">
        <f t="shared" si="46"/>
        <v>0</v>
      </c>
      <c r="BE98" s="225"/>
    </row>
    <row r="99" spans="1:57" ht="15.75" x14ac:dyDescent="0.25">
      <c r="A99" s="73"/>
      <c r="B99" s="73"/>
      <c r="C99" s="198"/>
      <c r="D99" s="46" t="s">
        <v>68</v>
      </c>
      <c r="E99" s="47" t="s">
        <v>15</v>
      </c>
      <c r="F99" s="128" t="s">
        <v>72</v>
      </c>
      <c r="G99" s="31">
        <v>0</v>
      </c>
      <c r="H99" s="114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132</v>
      </c>
      <c r="P99" s="31">
        <v>0</v>
      </c>
      <c r="Q99" s="31">
        <v>0</v>
      </c>
      <c r="R99" s="31">
        <v>0</v>
      </c>
      <c r="S99" s="31">
        <v>0</v>
      </c>
      <c r="T99" s="31">
        <v>13.5</v>
      </c>
      <c r="U99" s="31">
        <v>0</v>
      </c>
      <c r="V99" s="31">
        <v>0</v>
      </c>
      <c r="W99" s="163">
        <v>0</v>
      </c>
      <c r="X99" s="31">
        <v>0</v>
      </c>
      <c r="Y99" s="31">
        <v>0</v>
      </c>
      <c r="Z99" s="31">
        <v>0</v>
      </c>
      <c r="AA99" s="69">
        <f t="shared" si="45"/>
        <v>145.5</v>
      </c>
      <c r="AB99" s="201"/>
      <c r="AF99" s="198"/>
      <c r="AG99" s="46" t="s">
        <v>68</v>
      </c>
      <c r="AH99" s="47" t="s">
        <v>15</v>
      </c>
      <c r="AI99" s="47" t="s">
        <v>72</v>
      </c>
      <c r="AJ99" s="179">
        <f t="shared" si="44"/>
        <v>0</v>
      </c>
      <c r="AK99" s="179">
        <f t="shared" si="44"/>
        <v>0</v>
      </c>
      <c r="AL99" s="179">
        <f t="shared" si="43"/>
        <v>0</v>
      </c>
      <c r="AM99" s="179">
        <f t="shared" si="43"/>
        <v>0</v>
      </c>
      <c r="AN99" s="179">
        <f t="shared" si="43"/>
        <v>0</v>
      </c>
      <c r="AO99" s="179">
        <f t="shared" si="43"/>
        <v>0</v>
      </c>
      <c r="AP99" s="179">
        <f t="shared" si="43"/>
        <v>0</v>
      </c>
      <c r="AQ99" s="179">
        <f t="shared" si="43"/>
        <v>0</v>
      </c>
      <c r="AR99" s="179">
        <f t="shared" si="43"/>
        <v>0.90721649484536082</v>
      </c>
      <c r="AS99" s="179">
        <f t="shared" si="43"/>
        <v>0</v>
      </c>
      <c r="AT99" s="179">
        <f t="shared" si="43"/>
        <v>0</v>
      </c>
      <c r="AU99" s="179">
        <f t="shared" si="42"/>
        <v>0</v>
      </c>
      <c r="AV99" s="179">
        <f t="shared" si="42"/>
        <v>0</v>
      </c>
      <c r="AW99" s="179">
        <f t="shared" si="42"/>
        <v>9.2783505154639179E-2</v>
      </c>
      <c r="AX99" s="179">
        <f t="shared" si="42"/>
        <v>0</v>
      </c>
      <c r="AY99" s="179">
        <f t="shared" si="42"/>
        <v>0</v>
      </c>
      <c r="AZ99" s="179">
        <f t="shared" si="42"/>
        <v>0</v>
      </c>
      <c r="BA99" s="179">
        <f t="shared" si="42"/>
        <v>0</v>
      </c>
      <c r="BB99" s="179">
        <f t="shared" si="42"/>
        <v>0</v>
      </c>
      <c r="BC99" s="179">
        <f t="shared" si="42"/>
        <v>0</v>
      </c>
      <c r="BD99" s="181">
        <f t="shared" si="46"/>
        <v>1</v>
      </c>
      <c r="BE99" s="225"/>
    </row>
    <row r="100" spans="1:57" ht="15.75" x14ac:dyDescent="0.25">
      <c r="A100" s="73"/>
      <c r="B100" s="73"/>
      <c r="C100" s="198"/>
      <c r="D100" s="46" t="s">
        <v>68</v>
      </c>
      <c r="E100" s="47" t="s">
        <v>15</v>
      </c>
      <c r="F100" s="128" t="s">
        <v>73</v>
      </c>
      <c r="G100" s="31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63"/>
      <c r="X100" s="114"/>
      <c r="Y100" s="114"/>
      <c r="Z100" s="13"/>
      <c r="AA100" s="69">
        <f t="shared" si="45"/>
        <v>0</v>
      </c>
      <c r="AB100" s="201"/>
      <c r="AF100" s="198"/>
      <c r="AG100" s="46" t="s">
        <v>68</v>
      </c>
      <c r="AH100" s="47" t="s">
        <v>15</v>
      </c>
      <c r="AI100" s="47" t="s">
        <v>73</v>
      </c>
      <c r="AJ100" s="192"/>
      <c r="AK100" s="192"/>
      <c r="AL100" s="192"/>
      <c r="AM100" s="192"/>
      <c r="AN100" s="192"/>
      <c r="AO100" s="192"/>
      <c r="AP100" s="192"/>
      <c r="AQ100" s="192"/>
      <c r="AR100" s="192"/>
      <c r="AS100" s="192"/>
      <c r="AT100" s="192"/>
      <c r="AU100" s="192"/>
      <c r="AV100" s="192"/>
      <c r="AW100" s="192"/>
      <c r="AX100" s="192"/>
      <c r="AY100" s="192"/>
      <c r="AZ100" s="192"/>
      <c r="BA100" s="192"/>
      <c r="BB100" s="192"/>
      <c r="BC100" s="192"/>
      <c r="BD100" s="181">
        <f t="shared" si="46"/>
        <v>0</v>
      </c>
      <c r="BE100" s="225"/>
    </row>
    <row r="101" spans="1:57" ht="15.75" x14ac:dyDescent="0.25">
      <c r="A101" s="73"/>
      <c r="B101" s="73"/>
      <c r="C101" s="198"/>
      <c r="D101" s="46" t="s">
        <v>68</v>
      </c>
      <c r="E101" s="47" t="s">
        <v>15</v>
      </c>
      <c r="F101" s="128" t="s">
        <v>74</v>
      </c>
      <c r="G101" s="31">
        <v>0</v>
      </c>
      <c r="H101" s="114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118.5</v>
      </c>
      <c r="N101" s="31">
        <v>0</v>
      </c>
      <c r="O101" s="31">
        <v>995.17640000000006</v>
      </c>
      <c r="P101" s="31">
        <v>0</v>
      </c>
      <c r="Q101" s="31">
        <v>0</v>
      </c>
      <c r="R101" s="31">
        <v>3.5293999999999999</v>
      </c>
      <c r="S101" s="31">
        <v>18</v>
      </c>
      <c r="T101" s="31">
        <v>91.5</v>
      </c>
      <c r="U101" s="31">
        <v>0</v>
      </c>
      <c r="V101" s="31">
        <v>0</v>
      </c>
      <c r="W101" s="163">
        <v>0</v>
      </c>
      <c r="X101" s="31">
        <v>0</v>
      </c>
      <c r="Y101" s="31">
        <v>0</v>
      </c>
      <c r="Z101" s="31">
        <v>0</v>
      </c>
      <c r="AA101" s="69">
        <f t="shared" si="45"/>
        <v>1226.7058</v>
      </c>
      <c r="AB101" s="201"/>
      <c r="AF101" s="198"/>
      <c r="AG101" s="46" t="s">
        <v>68</v>
      </c>
      <c r="AH101" s="47" t="s">
        <v>15</v>
      </c>
      <c r="AI101" s="47" t="s">
        <v>74</v>
      </c>
      <c r="AJ101" s="179">
        <f t="shared" si="44"/>
        <v>0</v>
      </c>
      <c r="AK101" s="179">
        <f t="shared" si="44"/>
        <v>0</v>
      </c>
      <c r="AL101" s="179">
        <f t="shared" si="43"/>
        <v>0</v>
      </c>
      <c r="AM101" s="179">
        <f t="shared" si="43"/>
        <v>0</v>
      </c>
      <c r="AN101" s="179">
        <f t="shared" si="43"/>
        <v>0</v>
      </c>
      <c r="AO101" s="179">
        <f t="shared" si="43"/>
        <v>0</v>
      </c>
      <c r="AP101" s="179">
        <f t="shared" si="43"/>
        <v>9.6600179113851103E-2</v>
      </c>
      <c r="AQ101" s="179">
        <f t="shared" si="43"/>
        <v>0</v>
      </c>
      <c r="AR101" s="179">
        <f t="shared" si="43"/>
        <v>0.81125922776267956</v>
      </c>
      <c r="AS101" s="179">
        <f t="shared" si="43"/>
        <v>0</v>
      </c>
      <c r="AT101" s="179">
        <f t="shared" si="43"/>
        <v>0</v>
      </c>
      <c r="AU101" s="179">
        <f t="shared" si="42"/>
        <v>2.8771364739614011E-3</v>
      </c>
      <c r="AV101" s="179">
        <f t="shared" si="42"/>
        <v>1.4673444928686243E-2</v>
      </c>
      <c r="AW101" s="179">
        <f t="shared" si="42"/>
        <v>7.4590011720821733E-2</v>
      </c>
      <c r="AX101" s="179">
        <f t="shared" si="42"/>
        <v>0</v>
      </c>
      <c r="AY101" s="179">
        <f t="shared" si="42"/>
        <v>0</v>
      </c>
      <c r="AZ101" s="179">
        <f t="shared" si="42"/>
        <v>0</v>
      </c>
      <c r="BA101" s="179">
        <f t="shared" si="42"/>
        <v>0</v>
      </c>
      <c r="BB101" s="179">
        <f t="shared" si="42"/>
        <v>0</v>
      </c>
      <c r="BC101" s="179">
        <f t="shared" si="42"/>
        <v>0</v>
      </c>
      <c r="BD101" s="181">
        <f t="shared" si="46"/>
        <v>1</v>
      </c>
      <c r="BE101" s="225"/>
    </row>
    <row r="102" spans="1:57" ht="15.75" x14ac:dyDescent="0.25">
      <c r="A102" s="73"/>
      <c r="B102" s="73"/>
      <c r="C102" s="198"/>
      <c r="D102" s="46" t="s">
        <v>68</v>
      </c>
      <c r="E102" s="47" t="s">
        <v>15</v>
      </c>
      <c r="F102" s="128" t="s">
        <v>75</v>
      </c>
      <c r="G102" s="31">
        <v>0</v>
      </c>
      <c r="H102" s="114">
        <v>0</v>
      </c>
      <c r="I102" s="31">
        <v>0</v>
      </c>
      <c r="J102" s="31">
        <v>60</v>
      </c>
      <c r="K102" s="31">
        <v>0</v>
      </c>
      <c r="L102" s="31">
        <v>0</v>
      </c>
      <c r="M102" s="31">
        <v>0</v>
      </c>
      <c r="N102" s="31">
        <v>0</v>
      </c>
      <c r="O102" s="31">
        <v>228.73099999999999</v>
      </c>
      <c r="P102" s="31">
        <v>0</v>
      </c>
      <c r="Q102" s="31">
        <v>12.857200000000001</v>
      </c>
      <c r="R102" s="31">
        <v>5.7646999999999995</v>
      </c>
      <c r="S102" s="31">
        <v>0</v>
      </c>
      <c r="T102" s="31">
        <v>4</v>
      </c>
      <c r="U102" s="31">
        <v>0</v>
      </c>
      <c r="V102" s="31">
        <v>0</v>
      </c>
      <c r="W102" s="163">
        <v>0</v>
      </c>
      <c r="X102" s="31">
        <v>0</v>
      </c>
      <c r="Y102" s="31">
        <v>0</v>
      </c>
      <c r="Z102" s="31">
        <v>0</v>
      </c>
      <c r="AA102" s="69">
        <f t="shared" si="45"/>
        <v>311.35289999999998</v>
      </c>
      <c r="AB102" s="201"/>
      <c r="AF102" s="198"/>
      <c r="AG102" s="46" t="s">
        <v>68</v>
      </c>
      <c r="AH102" s="47" t="s">
        <v>15</v>
      </c>
      <c r="AI102" s="47" t="s">
        <v>75</v>
      </c>
      <c r="AJ102" s="179">
        <f t="shared" si="44"/>
        <v>0</v>
      </c>
      <c r="AK102" s="179">
        <f t="shared" si="44"/>
        <v>0</v>
      </c>
      <c r="AL102" s="179">
        <f t="shared" si="43"/>
        <v>0</v>
      </c>
      <c r="AM102" s="179">
        <f t="shared" si="43"/>
        <v>0.19270737481488048</v>
      </c>
      <c r="AN102" s="179">
        <f t="shared" si="43"/>
        <v>0</v>
      </c>
      <c r="AO102" s="179">
        <f t="shared" si="43"/>
        <v>0</v>
      </c>
      <c r="AP102" s="179">
        <f t="shared" si="43"/>
        <v>0</v>
      </c>
      <c r="AQ102" s="179">
        <f t="shared" si="43"/>
        <v>0</v>
      </c>
      <c r="AR102" s="179">
        <f t="shared" si="43"/>
        <v>0.73463584247970715</v>
      </c>
      <c r="AS102" s="179">
        <f t="shared" si="43"/>
        <v>0</v>
      </c>
      <c r="AT102" s="179">
        <f t="shared" si="43"/>
        <v>4.1294620991164696E-2</v>
      </c>
      <c r="AU102" s="179">
        <f t="shared" si="42"/>
        <v>1.8515003393255691E-2</v>
      </c>
      <c r="AV102" s="179">
        <f t="shared" si="42"/>
        <v>0</v>
      </c>
      <c r="AW102" s="179">
        <f t="shared" si="42"/>
        <v>1.2847158320992032E-2</v>
      </c>
      <c r="AX102" s="179">
        <f t="shared" si="42"/>
        <v>0</v>
      </c>
      <c r="AY102" s="179">
        <f t="shared" si="42"/>
        <v>0</v>
      </c>
      <c r="AZ102" s="179">
        <f t="shared" si="42"/>
        <v>0</v>
      </c>
      <c r="BA102" s="179">
        <f t="shared" si="42"/>
        <v>0</v>
      </c>
      <c r="BB102" s="179">
        <f t="shared" si="42"/>
        <v>0</v>
      </c>
      <c r="BC102" s="179">
        <f t="shared" si="42"/>
        <v>0</v>
      </c>
      <c r="BD102" s="181">
        <f t="shared" si="46"/>
        <v>1</v>
      </c>
      <c r="BE102" s="225"/>
    </row>
    <row r="103" spans="1:57" ht="15.75" x14ac:dyDescent="0.25">
      <c r="A103" s="73"/>
      <c r="B103" s="73"/>
      <c r="C103" s="198"/>
      <c r="D103" s="46" t="s">
        <v>68</v>
      </c>
      <c r="E103" s="47" t="s">
        <v>15</v>
      </c>
      <c r="F103" s="128" t="s">
        <v>76</v>
      </c>
      <c r="G103" s="17"/>
      <c r="H103" s="119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60"/>
      <c r="X103" s="17"/>
      <c r="Y103" s="17"/>
      <c r="Z103" s="17"/>
      <c r="AA103" s="69">
        <f t="shared" si="45"/>
        <v>0</v>
      </c>
      <c r="AB103" s="201"/>
      <c r="AF103" s="198"/>
      <c r="AG103" s="46" t="s">
        <v>68</v>
      </c>
      <c r="AH103" s="47" t="s">
        <v>15</v>
      </c>
      <c r="AI103" s="47" t="s">
        <v>76</v>
      </c>
      <c r="AJ103" s="192"/>
      <c r="AK103" s="192"/>
      <c r="AL103" s="192"/>
      <c r="AM103" s="192"/>
      <c r="AN103" s="192"/>
      <c r="AO103" s="192"/>
      <c r="AP103" s="192"/>
      <c r="AQ103" s="192"/>
      <c r="AR103" s="192"/>
      <c r="AS103" s="192"/>
      <c r="AT103" s="192"/>
      <c r="AU103" s="192"/>
      <c r="AV103" s="192"/>
      <c r="AW103" s="192"/>
      <c r="AX103" s="192"/>
      <c r="AY103" s="192"/>
      <c r="AZ103" s="192"/>
      <c r="BA103" s="192"/>
      <c r="BB103" s="192"/>
      <c r="BC103" s="192"/>
      <c r="BD103" s="181">
        <f t="shared" si="46"/>
        <v>0</v>
      </c>
      <c r="BE103" s="225"/>
    </row>
    <row r="104" spans="1:57" ht="15.75" x14ac:dyDescent="0.25">
      <c r="A104" s="73"/>
      <c r="B104" s="73"/>
      <c r="C104" s="198"/>
      <c r="D104" s="46" t="s">
        <v>68</v>
      </c>
      <c r="E104" s="47" t="s">
        <v>15</v>
      </c>
      <c r="F104" s="128" t="s">
        <v>77</v>
      </c>
      <c r="G104" s="31">
        <v>0</v>
      </c>
      <c r="H104" s="114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487.404</v>
      </c>
      <c r="P104" s="31">
        <v>0</v>
      </c>
      <c r="Q104" s="31">
        <v>0</v>
      </c>
      <c r="R104" s="31">
        <v>0</v>
      </c>
      <c r="S104" s="31">
        <v>0</v>
      </c>
      <c r="T104" s="31">
        <v>12</v>
      </c>
      <c r="U104" s="31">
        <v>0</v>
      </c>
      <c r="V104" s="31">
        <v>0</v>
      </c>
      <c r="W104" s="163">
        <v>0</v>
      </c>
      <c r="X104" s="31">
        <v>0</v>
      </c>
      <c r="Y104" s="31">
        <v>0</v>
      </c>
      <c r="Z104" s="31">
        <v>0</v>
      </c>
      <c r="AA104" s="69">
        <f t="shared" si="45"/>
        <v>499.404</v>
      </c>
      <c r="AB104" s="201"/>
      <c r="AF104" s="198"/>
      <c r="AG104" s="46" t="s">
        <v>68</v>
      </c>
      <c r="AH104" s="47" t="s">
        <v>15</v>
      </c>
      <c r="AI104" s="47" t="s">
        <v>77</v>
      </c>
      <c r="AJ104" s="179">
        <f t="shared" si="44"/>
        <v>0</v>
      </c>
      <c r="AK104" s="179">
        <f t="shared" si="44"/>
        <v>0</v>
      </c>
      <c r="AL104" s="179">
        <f t="shared" si="43"/>
        <v>0</v>
      </c>
      <c r="AM104" s="179">
        <f t="shared" si="43"/>
        <v>0</v>
      </c>
      <c r="AN104" s="179">
        <f t="shared" si="43"/>
        <v>0</v>
      </c>
      <c r="AO104" s="179">
        <f t="shared" si="43"/>
        <v>0</v>
      </c>
      <c r="AP104" s="179">
        <f t="shared" si="43"/>
        <v>0</v>
      </c>
      <c r="AQ104" s="179">
        <f t="shared" si="43"/>
        <v>0</v>
      </c>
      <c r="AR104" s="179">
        <f t="shared" si="43"/>
        <v>0.97597135785856737</v>
      </c>
      <c r="AS104" s="179">
        <f t="shared" si="43"/>
        <v>0</v>
      </c>
      <c r="AT104" s="179">
        <f t="shared" si="43"/>
        <v>0</v>
      </c>
      <c r="AU104" s="179">
        <f t="shared" si="42"/>
        <v>0</v>
      </c>
      <c r="AV104" s="179">
        <f t="shared" si="42"/>
        <v>0</v>
      </c>
      <c r="AW104" s="179">
        <f t="shared" si="42"/>
        <v>2.4028642141432587E-2</v>
      </c>
      <c r="AX104" s="179">
        <f t="shared" si="42"/>
        <v>0</v>
      </c>
      <c r="AY104" s="179">
        <f t="shared" si="42"/>
        <v>0</v>
      </c>
      <c r="AZ104" s="179">
        <f t="shared" si="42"/>
        <v>0</v>
      </c>
      <c r="BA104" s="179">
        <f t="shared" si="42"/>
        <v>0</v>
      </c>
      <c r="BB104" s="179">
        <f t="shared" si="42"/>
        <v>0</v>
      </c>
      <c r="BC104" s="179">
        <f t="shared" si="42"/>
        <v>0</v>
      </c>
      <c r="BD104" s="181">
        <f t="shared" si="46"/>
        <v>1</v>
      </c>
      <c r="BE104" s="225"/>
    </row>
    <row r="105" spans="1:57" ht="15.75" x14ac:dyDescent="0.25">
      <c r="A105" s="73"/>
      <c r="B105" s="73"/>
      <c r="C105" s="198"/>
      <c r="D105" s="46" t="s">
        <v>68</v>
      </c>
      <c r="E105" s="47" t="s">
        <v>15</v>
      </c>
      <c r="F105" s="128" t="s">
        <v>78</v>
      </c>
      <c r="G105" s="31">
        <v>0</v>
      </c>
      <c r="H105" s="114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526.43219999999997</v>
      </c>
      <c r="P105" s="31">
        <v>0</v>
      </c>
      <c r="Q105" s="31">
        <v>0</v>
      </c>
      <c r="R105" s="31">
        <v>0</v>
      </c>
      <c r="S105" s="31">
        <v>0</v>
      </c>
      <c r="T105" s="31">
        <v>0</v>
      </c>
      <c r="U105" s="31">
        <v>0</v>
      </c>
      <c r="V105" s="31">
        <v>0</v>
      </c>
      <c r="W105" s="163">
        <v>0</v>
      </c>
      <c r="X105" s="31">
        <v>0</v>
      </c>
      <c r="Y105" s="31">
        <v>0</v>
      </c>
      <c r="Z105" s="31">
        <v>0</v>
      </c>
      <c r="AA105" s="69">
        <f t="shared" si="45"/>
        <v>526.43219999999997</v>
      </c>
      <c r="AB105" s="201"/>
      <c r="AF105" s="198"/>
      <c r="AG105" s="46" t="s">
        <v>68</v>
      </c>
      <c r="AH105" s="47" t="s">
        <v>15</v>
      </c>
      <c r="AI105" s="47" t="s">
        <v>78</v>
      </c>
      <c r="AJ105" s="179">
        <f t="shared" si="44"/>
        <v>0</v>
      </c>
      <c r="AK105" s="179">
        <f t="shared" si="44"/>
        <v>0</v>
      </c>
      <c r="AL105" s="179">
        <f t="shared" si="43"/>
        <v>0</v>
      </c>
      <c r="AM105" s="179">
        <f t="shared" si="43"/>
        <v>0</v>
      </c>
      <c r="AN105" s="179">
        <f t="shared" si="43"/>
        <v>0</v>
      </c>
      <c r="AO105" s="179">
        <f t="shared" si="43"/>
        <v>0</v>
      </c>
      <c r="AP105" s="179">
        <f t="shared" si="43"/>
        <v>0</v>
      </c>
      <c r="AQ105" s="179">
        <f t="shared" si="43"/>
        <v>0</v>
      </c>
      <c r="AR105" s="179">
        <f t="shared" si="43"/>
        <v>1</v>
      </c>
      <c r="AS105" s="179">
        <f t="shared" si="43"/>
        <v>0</v>
      </c>
      <c r="AT105" s="179">
        <f t="shared" si="43"/>
        <v>0</v>
      </c>
      <c r="AU105" s="179">
        <f t="shared" si="42"/>
        <v>0</v>
      </c>
      <c r="AV105" s="179">
        <f t="shared" si="42"/>
        <v>0</v>
      </c>
      <c r="AW105" s="179">
        <f t="shared" si="42"/>
        <v>0</v>
      </c>
      <c r="AX105" s="179">
        <f t="shared" si="42"/>
        <v>0</v>
      </c>
      <c r="AY105" s="179">
        <f t="shared" si="42"/>
        <v>0</v>
      </c>
      <c r="AZ105" s="179">
        <f t="shared" si="42"/>
        <v>0</v>
      </c>
      <c r="BA105" s="179">
        <f t="shared" si="42"/>
        <v>0</v>
      </c>
      <c r="BB105" s="179">
        <f t="shared" si="42"/>
        <v>0</v>
      </c>
      <c r="BC105" s="179">
        <f t="shared" si="42"/>
        <v>0</v>
      </c>
      <c r="BD105" s="181">
        <f t="shared" si="46"/>
        <v>1</v>
      </c>
      <c r="BE105" s="225"/>
    </row>
    <row r="106" spans="1:57" ht="31.5" x14ac:dyDescent="0.25">
      <c r="A106" s="73"/>
      <c r="B106" s="73"/>
      <c r="C106" s="198"/>
      <c r="D106" s="46" t="s">
        <v>68</v>
      </c>
      <c r="E106" s="47" t="s">
        <v>15</v>
      </c>
      <c r="F106" s="128" t="s">
        <v>87</v>
      </c>
      <c r="G106" s="31">
        <v>0</v>
      </c>
      <c r="H106" s="114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f>411.4411+75.0535</f>
        <v>486.49459999999999</v>
      </c>
      <c r="P106" s="31">
        <v>0</v>
      </c>
      <c r="Q106" s="31">
        <v>12.857200000000001</v>
      </c>
      <c r="R106" s="31">
        <v>12.8</v>
      </c>
      <c r="S106" s="31">
        <v>1.875</v>
      </c>
      <c r="T106" s="31">
        <f>12.8571+7.75</f>
        <v>20.607100000000003</v>
      </c>
      <c r="U106" s="31">
        <v>0</v>
      </c>
      <c r="V106" s="31">
        <v>0</v>
      </c>
      <c r="W106" s="163">
        <v>0</v>
      </c>
      <c r="X106" s="31">
        <v>0</v>
      </c>
      <c r="Y106" s="31">
        <v>0</v>
      </c>
      <c r="Z106" s="31">
        <v>0</v>
      </c>
      <c r="AA106" s="69">
        <f t="shared" si="45"/>
        <v>534.63390000000004</v>
      </c>
      <c r="AB106" s="201"/>
      <c r="AF106" s="198"/>
      <c r="AG106" s="46" t="s">
        <v>68</v>
      </c>
      <c r="AH106" s="47" t="s">
        <v>15</v>
      </c>
      <c r="AI106" s="47" t="s">
        <v>87</v>
      </c>
      <c r="AJ106" s="179">
        <f t="shared" si="44"/>
        <v>0</v>
      </c>
      <c r="AK106" s="179">
        <f t="shared" si="44"/>
        <v>0</v>
      </c>
      <c r="AL106" s="179">
        <f t="shared" si="43"/>
        <v>0</v>
      </c>
      <c r="AM106" s="179">
        <f t="shared" si="43"/>
        <v>0</v>
      </c>
      <c r="AN106" s="179">
        <f t="shared" si="43"/>
        <v>0</v>
      </c>
      <c r="AO106" s="179">
        <f t="shared" si="43"/>
        <v>0</v>
      </c>
      <c r="AP106" s="179">
        <f t="shared" si="43"/>
        <v>0</v>
      </c>
      <c r="AQ106" s="179">
        <f t="shared" si="43"/>
        <v>0</v>
      </c>
      <c r="AR106" s="179">
        <f t="shared" si="43"/>
        <v>0.90995838460673739</v>
      </c>
      <c r="AS106" s="179">
        <f t="shared" si="43"/>
        <v>0</v>
      </c>
      <c r="AT106" s="179">
        <f t="shared" si="43"/>
        <v>2.404860597130111E-2</v>
      </c>
      <c r="AU106" s="179">
        <f t="shared" si="42"/>
        <v>2.3941616870909233E-2</v>
      </c>
      <c r="AV106" s="179">
        <f t="shared" si="42"/>
        <v>3.5070727838245946E-3</v>
      </c>
      <c r="AW106" s="179">
        <f t="shared" si="42"/>
        <v>3.8544319767227629E-2</v>
      </c>
      <c r="AX106" s="179">
        <f t="shared" si="42"/>
        <v>0</v>
      </c>
      <c r="AY106" s="179">
        <f t="shared" si="42"/>
        <v>0</v>
      </c>
      <c r="AZ106" s="179">
        <f t="shared" si="42"/>
        <v>0</v>
      </c>
      <c r="BA106" s="179">
        <f t="shared" si="42"/>
        <v>0</v>
      </c>
      <c r="BB106" s="179">
        <f t="shared" si="42"/>
        <v>0</v>
      </c>
      <c r="BC106" s="179">
        <f t="shared" si="42"/>
        <v>0</v>
      </c>
      <c r="BD106" s="181">
        <f t="shared" si="46"/>
        <v>0.99999999999999989</v>
      </c>
      <c r="BE106" s="225"/>
    </row>
    <row r="107" spans="1:57" ht="15.75" x14ac:dyDescent="0.25">
      <c r="A107" s="73"/>
      <c r="B107" s="73"/>
      <c r="C107" s="198"/>
      <c r="D107" s="46" t="s">
        <v>68</v>
      </c>
      <c r="E107" s="47" t="s">
        <v>15</v>
      </c>
      <c r="F107" s="128" t="s">
        <v>79</v>
      </c>
      <c r="G107" s="31">
        <v>0</v>
      </c>
      <c r="H107" s="114">
        <v>0</v>
      </c>
      <c r="I107" s="31">
        <v>0</v>
      </c>
      <c r="J107" s="31">
        <v>30</v>
      </c>
      <c r="K107" s="31">
        <v>0</v>
      </c>
      <c r="L107" s="31">
        <v>0</v>
      </c>
      <c r="M107" s="31">
        <v>0</v>
      </c>
      <c r="N107" s="31">
        <v>0</v>
      </c>
      <c r="O107" s="31">
        <v>210</v>
      </c>
      <c r="P107" s="31">
        <v>0</v>
      </c>
      <c r="Q107" s="31">
        <v>0</v>
      </c>
      <c r="R107" s="31">
        <v>0</v>
      </c>
      <c r="S107" s="31">
        <v>0</v>
      </c>
      <c r="T107" s="31">
        <v>0</v>
      </c>
      <c r="U107" s="31">
        <v>0</v>
      </c>
      <c r="V107" s="31">
        <v>0</v>
      </c>
      <c r="W107" s="163">
        <v>0</v>
      </c>
      <c r="X107" s="31">
        <v>0</v>
      </c>
      <c r="Y107" s="31">
        <v>0</v>
      </c>
      <c r="Z107" s="31">
        <v>0</v>
      </c>
      <c r="AA107" s="69">
        <f t="shared" si="45"/>
        <v>240</v>
      </c>
      <c r="AB107" s="201"/>
      <c r="AF107" s="198"/>
      <c r="AG107" s="46" t="s">
        <v>68</v>
      </c>
      <c r="AH107" s="47" t="s">
        <v>15</v>
      </c>
      <c r="AI107" s="47" t="s">
        <v>79</v>
      </c>
      <c r="AJ107" s="179">
        <f t="shared" si="44"/>
        <v>0</v>
      </c>
      <c r="AK107" s="179">
        <f t="shared" si="44"/>
        <v>0</v>
      </c>
      <c r="AL107" s="179">
        <f t="shared" si="43"/>
        <v>0</v>
      </c>
      <c r="AM107" s="179">
        <f t="shared" si="43"/>
        <v>0.125</v>
      </c>
      <c r="AN107" s="179">
        <f t="shared" si="43"/>
        <v>0</v>
      </c>
      <c r="AO107" s="179">
        <f t="shared" si="43"/>
        <v>0</v>
      </c>
      <c r="AP107" s="179">
        <f t="shared" si="43"/>
        <v>0</v>
      </c>
      <c r="AQ107" s="179">
        <f t="shared" si="43"/>
        <v>0</v>
      </c>
      <c r="AR107" s="179">
        <f t="shared" si="43"/>
        <v>0.875</v>
      </c>
      <c r="AS107" s="179">
        <f t="shared" si="43"/>
        <v>0</v>
      </c>
      <c r="AT107" s="179">
        <f t="shared" si="43"/>
        <v>0</v>
      </c>
      <c r="AU107" s="179">
        <f t="shared" si="42"/>
        <v>0</v>
      </c>
      <c r="AV107" s="179">
        <f t="shared" si="42"/>
        <v>0</v>
      </c>
      <c r="AW107" s="179">
        <f t="shared" si="42"/>
        <v>0</v>
      </c>
      <c r="AX107" s="179">
        <f t="shared" ref="AX107:BC155" si="47">U107/$AA107</f>
        <v>0</v>
      </c>
      <c r="AY107" s="179">
        <f t="shared" si="47"/>
        <v>0</v>
      </c>
      <c r="AZ107" s="179">
        <f t="shared" si="47"/>
        <v>0</v>
      </c>
      <c r="BA107" s="179">
        <f t="shared" si="47"/>
        <v>0</v>
      </c>
      <c r="BB107" s="179">
        <f t="shared" si="47"/>
        <v>0</v>
      </c>
      <c r="BC107" s="179">
        <f t="shared" si="47"/>
        <v>0</v>
      </c>
      <c r="BD107" s="181">
        <f t="shared" si="46"/>
        <v>1</v>
      </c>
      <c r="BE107" s="225"/>
    </row>
    <row r="108" spans="1:57" ht="15.75" x14ac:dyDescent="0.25">
      <c r="A108" s="73"/>
      <c r="B108" s="73"/>
      <c r="C108" s="198"/>
      <c r="D108" s="46" t="s">
        <v>68</v>
      </c>
      <c r="E108" s="47" t="s">
        <v>15</v>
      </c>
      <c r="F108" s="128" t="s">
        <v>80</v>
      </c>
      <c r="G108" s="31">
        <v>0</v>
      </c>
      <c r="H108" s="114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26.588200000000001</v>
      </c>
      <c r="P108" s="31">
        <v>0</v>
      </c>
      <c r="Q108" s="31">
        <v>0</v>
      </c>
      <c r="R108" s="31">
        <v>1.7646999999999999</v>
      </c>
      <c r="S108" s="31">
        <v>0</v>
      </c>
      <c r="T108" s="31">
        <v>0</v>
      </c>
      <c r="U108" s="31">
        <v>0</v>
      </c>
      <c r="V108" s="31">
        <v>0</v>
      </c>
      <c r="W108" s="163">
        <v>0</v>
      </c>
      <c r="X108" s="31">
        <v>0</v>
      </c>
      <c r="Y108" s="31">
        <v>0</v>
      </c>
      <c r="Z108" s="31">
        <v>0</v>
      </c>
      <c r="AA108" s="69">
        <f t="shared" si="45"/>
        <v>28.352900000000002</v>
      </c>
      <c r="AB108" s="201"/>
      <c r="AF108" s="198"/>
      <c r="AG108" s="46" t="s">
        <v>68</v>
      </c>
      <c r="AH108" s="47" t="s">
        <v>15</v>
      </c>
      <c r="AI108" s="47" t="s">
        <v>80</v>
      </c>
      <c r="AJ108" s="179">
        <f t="shared" si="44"/>
        <v>0</v>
      </c>
      <c r="AK108" s="179">
        <f t="shared" si="44"/>
        <v>0</v>
      </c>
      <c r="AL108" s="179">
        <f t="shared" si="43"/>
        <v>0</v>
      </c>
      <c r="AM108" s="179">
        <f t="shared" si="43"/>
        <v>0</v>
      </c>
      <c r="AN108" s="179">
        <f t="shared" si="43"/>
        <v>0</v>
      </c>
      <c r="AO108" s="179">
        <f t="shared" si="43"/>
        <v>0</v>
      </c>
      <c r="AP108" s="179">
        <f t="shared" si="43"/>
        <v>0</v>
      </c>
      <c r="AQ108" s="179">
        <f t="shared" si="43"/>
        <v>0</v>
      </c>
      <c r="AR108" s="179">
        <f t="shared" si="43"/>
        <v>0.9377594531776291</v>
      </c>
      <c r="AS108" s="179">
        <f t="shared" si="43"/>
        <v>0</v>
      </c>
      <c r="AT108" s="179">
        <f t="shared" si="43"/>
        <v>0</v>
      </c>
      <c r="AU108" s="179">
        <f t="shared" si="43"/>
        <v>6.2240546822370894E-2</v>
      </c>
      <c r="AV108" s="179">
        <f t="shared" si="43"/>
        <v>0</v>
      </c>
      <c r="AW108" s="179">
        <f t="shared" si="43"/>
        <v>0</v>
      </c>
      <c r="AX108" s="179">
        <f t="shared" si="47"/>
        <v>0</v>
      </c>
      <c r="AY108" s="179">
        <f t="shared" si="47"/>
        <v>0</v>
      </c>
      <c r="AZ108" s="179">
        <f t="shared" si="47"/>
        <v>0</v>
      </c>
      <c r="BA108" s="179">
        <f t="shared" si="47"/>
        <v>0</v>
      </c>
      <c r="BB108" s="179">
        <f t="shared" si="47"/>
        <v>0</v>
      </c>
      <c r="BC108" s="179">
        <f t="shared" si="47"/>
        <v>0</v>
      </c>
      <c r="BD108" s="181">
        <f t="shared" si="46"/>
        <v>1</v>
      </c>
      <c r="BE108" s="225"/>
    </row>
    <row r="109" spans="1:57" ht="15.75" x14ac:dyDescent="0.25">
      <c r="A109" s="73"/>
      <c r="B109" s="73"/>
      <c r="C109" s="198"/>
      <c r="D109" s="46" t="s">
        <v>68</v>
      </c>
      <c r="E109" s="47" t="s">
        <v>15</v>
      </c>
      <c r="F109" s="128" t="s">
        <v>81</v>
      </c>
      <c r="G109" s="17"/>
      <c r="H109" s="119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60"/>
      <c r="X109" s="17"/>
      <c r="Y109" s="17"/>
      <c r="Z109" s="17"/>
      <c r="AA109" s="69">
        <f t="shared" si="45"/>
        <v>0</v>
      </c>
      <c r="AB109" s="201"/>
      <c r="AF109" s="198"/>
      <c r="AG109" s="46" t="s">
        <v>68</v>
      </c>
      <c r="AH109" s="47" t="s">
        <v>15</v>
      </c>
      <c r="AI109" s="47" t="s">
        <v>81</v>
      </c>
      <c r="AJ109" s="192"/>
      <c r="AK109" s="192"/>
      <c r="AL109" s="192"/>
      <c r="AM109" s="192"/>
      <c r="AN109" s="192"/>
      <c r="AO109" s="192"/>
      <c r="AP109" s="192"/>
      <c r="AQ109" s="192"/>
      <c r="AR109" s="192"/>
      <c r="AS109" s="192"/>
      <c r="AT109" s="192"/>
      <c r="AU109" s="192"/>
      <c r="AV109" s="192"/>
      <c r="AW109" s="192"/>
      <c r="AX109" s="192"/>
      <c r="AY109" s="192"/>
      <c r="AZ109" s="192"/>
      <c r="BA109" s="192"/>
      <c r="BB109" s="192"/>
      <c r="BC109" s="192"/>
      <c r="BD109" s="181">
        <f t="shared" si="46"/>
        <v>0</v>
      </c>
      <c r="BE109" s="225"/>
    </row>
    <row r="110" spans="1:57" ht="15.75" x14ac:dyDescent="0.25">
      <c r="A110" s="73"/>
      <c r="B110" s="73"/>
      <c r="C110" s="198"/>
      <c r="D110" s="46" t="s">
        <v>68</v>
      </c>
      <c r="E110" s="47" t="s">
        <v>15</v>
      </c>
      <c r="F110" s="128" t="s">
        <v>82</v>
      </c>
      <c r="G110" s="31">
        <v>0</v>
      </c>
      <c r="H110" s="114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135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  <c r="U110" s="31">
        <v>0</v>
      </c>
      <c r="V110" s="31">
        <v>0</v>
      </c>
      <c r="W110" s="163">
        <v>0</v>
      </c>
      <c r="X110" s="31">
        <v>0</v>
      </c>
      <c r="Y110" s="31">
        <v>0</v>
      </c>
      <c r="Z110" s="31">
        <v>0</v>
      </c>
      <c r="AA110" s="69">
        <f t="shared" si="45"/>
        <v>135</v>
      </c>
      <c r="AB110" s="201"/>
      <c r="AF110" s="198"/>
      <c r="AG110" s="46" t="s">
        <v>68</v>
      </c>
      <c r="AH110" s="47" t="s">
        <v>15</v>
      </c>
      <c r="AI110" s="47" t="s">
        <v>82</v>
      </c>
      <c r="AJ110" s="179">
        <f t="shared" si="44"/>
        <v>0</v>
      </c>
      <c r="AK110" s="179">
        <f t="shared" si="44"/>
        <v>0</v>
      </c>
      <c r="AL110" s="179">
        <f t="shared" si="43"/>
        <v>0</v>
      </c>
      <c r="AM110" s="179">
        <f t="shared" si="43"/>
        <v>0</v>
      </c>
      <c r="AN110" s="179">
        <f t="shared" si="43"/>
        <v>0</v>
      </c>
      <c r="AO110" s="179">
        <f t="shared" si="43"/>
        <v>0</v>
      </c>
      <c r="AP110" s="179">
        <f t="shared" si="43"/>
        <v>0</v>
      </c>
      <c r="AQ110" s="179">
        <f t="shared" si="43"/>
        <v>0</v>
      </c>
      <c r="AR110" s="179">
        <f t="shared" ref="AR110:AZ157" si="48">O110/$AA110</f>
        <v>1</v>
      </c>
      <c r="AS110" s="179">
        <f t="shared" si="48"/>
        <v>0</v>
      </c>
      <c r="AT110" s="179">
        <f t="shared" si="48"/>
        <v>0</v>
      </c>
      <c r="AU110" s="179">
        <f t="shared" si="48"/>
        <v>0</v>
      </c>
      <c r="AV110" s="179">
        <f t="shared" si="48"/>
        <v>0</v>
      </c>
      <c r="AW110" s="179">
        <f t="shared" si="48"/>
        <v>0</v>
      </c>
      <c r="AX110" s="179">
        <f t="shared" si="47"/>
        <v>0</v>
      </c>
      <c r="AY110" s="179">
        <f t="shared" si="47"/>
        <v>0</v>
      </c>
      <c r="AZ110" s="179">
        <f t="shared" si="47"/>
        <v>0</v>
      </c>
      <c r="BA110" s="179">
        <f t="shared" si="47"/>
        <v>0</v>
      </c>
      <c r="BB110" s="179">
        <f t="shared" si="47"/>
        <v>0</v>
      </c>
      <c r="BC110" s="179">
        <f t="shared" si="47"/>
        <v>0</v>
      </c>
      <c r="BD110" s="181">
        <f t="shared" si="46"/>
        <v>1</v>
      </c>
      <c r="BE110" s="225"/>
    </row>
    <row r="111" spans="1:57" ht="15.75" x14ac:dyDescent="0.25">
      <c r="A111" s="73"/>
      <c r="B111" s="73"/>
      <c r="C111" s="198"/>
      <c r="D111" s="46" t="s">
        <v>68</v>
      </c>
      <c r="E111" s="47" t="s">
        <v>15</v>
      </c>
      <c r="F111" s="128" t="s">
        <v>83</v>
      </c>
      <c r="G111" s="31">
        <v>0</v>
      </c>
      <c r="H111" s="114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30</v>
      </c>
      <c r="P111" s="31">
        <v>0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1">
        <v>0</v>
      </c>
      <c r="W111" s="163">
        <v>0</v>
      </c>
      <c r="X111" s="31">
        <v>0</v>
      </c>
      <c r="Y111" s="31">
        <v>0</v>
      </c>
      <c r="Z111" s="31">
        <v>0</v>
      </c>
      <c r="AA111" s="69">
        <f t="shared" si="45"/>
        <v>30</v>
      </c>
      <c r="AB111" s="201"/>
      <c r="AF111" s="198"/>
      <c r="AG111" s="46" t="s">
        <v>68</v>
      </c>
      <c r="AH111" s="47" t="s">
        <v>15</v>
      </c>
      <c r="AI111" s="47" t="s">
        <v>83</v>
      </c>
      <c r="AJ111" s="179">
        <f t="shared" si="44"/>
        <v>0</v>
      </c>
      <c r="AK111" s="179">
        <f t="shared" si="44"/>
        <v>0</v>
      </c>
      <c r="AL111" s="179">
        <f t="shared" si="44"/>
        <v>0</v>
      </c>
      <c r="AM111" s="179">
        <f t="shared" si="44"/>
        <v>0</v>
      </c>
      <c r="AN111" s="179">
        <f t="shared" si="44"/>
        <v>0</v>
      </c>
      <c r="AO111" s="179">
        <f t="shared" si="44"/>
        <v>0</v>
      </c>
      <c r="AP111" s="179">
        <f t="shared" si="44"/>
        <v>0</v>
      </c>
      <c r="AQ111" s="179">
        <f t="shared" si="44"/>
        <v>0</v>
      </c>
      <c r="AR111" s="179">
        <f t="shared" si="48"/>
        <v>1</v>
      </c>
      <c r="AS111" s="179">
        <f t="shared" si="48"/>
        <v>0</v>
      </c>
      <c r="AT111" s="179">
        <f t="shared" si="48"/>
        <v>0</v>
      </c>
      <c r="AU111" s="179">
        <f t="shared" si="48"/>
        <v>0</v>
      </c>
      <c r="AV111" s="179">
        <f t="shared" si="48"/>
        <v>0</v>
      </c>
      <c r="AW111" s="179">
        <f t="shared" si="48"/>
        <v>0</v>
      </c>
      <c r="AX111" s="179">
        <f t="shared" si="47"/>
        <v>0</v>
      </c>
      <c r="AY111" s="179">
        <f t="shared" si="47"/>
        <v>0</v>
      </c>
      <c r="AZ111" s="179">
        <f t="shared" si="47"/>
        <v>0</v>
      </c>
      <c r="BA111" s="179">
        <f t="shared" si="47"/>
        <v>0</v>
      </c>
      <c r="BB111" s="179">
        <f t="shared" si="47"/>
        <v>0</v>
      </c>
      <c r="BC111" s="179">
        <f t="shared" si="47"/>
        <v>0</v>
      </c>
      <c r="BD111" s="181">
        <f t="shared" si="46"/>
        <v>1</v>
      </c>
      <c r="BE111" s="225"/>
    </row>
    <row r="112" spans="1:57" ht="15.75" x14ac:dyDescent="0.25">
      <c r="A112" s="73"/>
      <c r="B112" s="73"/>
      <c r="C112" s="198"/>
      <c r="D112" s="46" t="s">
        <v>68</v>
      </c>
      <c r="E112" s="47" t="s">
        <v>15</v>
      </c>
      <c r="F112" s="128" t="s">
        <v>84</v>
      </c>
      <c r="G112" s="31">
        <v>0</v>
      </c>
      <c r="H112" s="114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117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U112" s="31">
        <v>0</v>
      </c>
      <c r="V112" s="31">
        <v>0</v>
      </c>
      <c r="W112" s="163">
        <v>0</v>
      </c>
      <c r="X112" s="31">
        <v>0</v>
      </c>
      <c r="Y112" s="31">
        <v>0</v>
      </c>
      <c r="Z112" s="31">
        <v>0</v>
      </c>
      <c r="AA112" s="69">
        <f t="shared" si="45"/>
        <v>117</v>
      </c>
      <c r="AB112" s="201"/>
      <c r="AF112" s="198"/>
      <c r="AG112" s="46" t="s">
        <v>68</v>
      </c>
      <c r="AH112" s="47" t="s">
        <v>15</v>
      </c>
      <c r="AI112" s="47" t="s">
        <v>84</v>
      </c>
      <c r="AJ112" s="179">
        <f t="shared" si="44"/>
        <v>0</v>
      </c>
      <c r="AK112" s="179">
        <f t="shared" si="44"/>
        <v>0</v>
      </c>
      <c r="AL112" s="179">
        <f t="shared" si="44"/>
        <v>0</v>
      </c>
      <c r="AM112" s="179">
        <f t="shared" si="44"/>
        <v>0</v>
      </c>
      <c r="AN112" s="179">
        <f t="shared" si="44"/>
        <v>0</v>
      </c>
      <c r="AO112" s="179">
        <f t="shared" si="44"/>
        <v>0</v>
      </c>
      <c r="AP112" s="179">
        <f t="shared" si="44"/>
        <v>0</v>
      </c>
      <c r="AQ112" s="179">
        <f t="shared" si="44"/>
        <v>0</v>
      </c>
      <c r="AR112" s="179">
        <f t="shared" si="48"/>
        <v>1</v>
      </c>
      <c r="AS112" s="179">
        <f t="shared" si="48"/>
        <v>0</v>
      </c>
      <c r="AT112" s="179">
        <f t="shared" si="48"/>
        <v>0</v>
      </c>
      <c r="AU112" s="179">
        <f t="shared" si="48"/>
        <v>0</v>
      </c>
      <c r="AV112" s="179">
        <f t="shared" si="48"/>
        <v>0</v>
      </c>
      <c r="AW112" s="179">
        <f t="shared" si="48"/>
        <v>0</v>
      </c>
      <c r="AX112" s="179">
        <f t="shared" si="47"/>
        <v>0</v>
      </c>
      <c r="AY112" s="179">
        <f t="shared" si="47"/>
        <v>0</v>
      </c>
      <c r="AZ112" s="179">
        <f t="shared" si="47"/>
        <v>0</v>
      </c>
      <c r="BA112" s="179">
        <f t="shared" si="47"/>
        <v>0</v>
      </c>
      <c r="BB112" s="179">
        <f t="shared" si="47"/>
        <v>0</v>
      </c>
      <c r="BC112" s="179">
        <f t="shared" si="47"/>
        <v>0</v>
      </c>
      <c r="BD112" s="181">
        <f t="shared" si="46"/>
        <v>1</v>
      </c>
      <c r="BE112" s="225"/>
    </row>
    <row r="113" spans="1:57" ht="15.75" x14ac:dyDescent="0.25">
      <c r="A113" s="73"/>
      <c r="B113" s="73"/>
      <c r="C113" s="198"/>
      <c r="D113" s="46" t="s">
        <v>68</v>
      </c>
      <c r="E113" s="47" t="s">
        <v>15</v>
      </c>
      <c r="F113" s="128" t="s">
        <v>85</v>
      </c>
      <c r="G113" s="31">
        <v>0</v>
      </c>
      <c r="H113" s="114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557.08500000000004</v>
      </c>
      <c r="P113" s="31">
        <v>0</v>
      </c>
      <c r="Q113" s="31">
        <v>0</v>
      </c>
      <c r="R113" s="31">
        <v>3.7646999999999999</v>
      </c>
      <c r="S113" s="31">
        <v>16.708300000000001</v>
      </c>
      <c r="T113" s="31">
        <v>29.75</v>
      </c>
      <c r="U113" s="31">
        <v>0</v>
      </c>
      <c r="V113" s="31">
        <v>0</v>
      </c>
      <c r="W113" s="163">
        <v>0</v>
      </c>
      <c r="X113" s="31">
        <v>0</v>
      </c>
      <c r="Y113" s="31">
        <v>0</v>
      </c>
      <c r="Z113" s="31">
        <v>0</v>
      </c>
      <c r="AA113" s="69">
        <f t="shared" si="45"/>
        <v>607.30799999999999</v>
      </c>
      <c r="AB113" s="201"/>
      <c r="AF113" s="198"/>
      <c r="AG113" s="46" t="s">
        <v>68</v>
      </c>
      <c r="AH113" s="47" t="s">
        <v>15</v>
      </c>
      <c r="AI113" s="47" t="s">
        <v>85</v>
      </c>
      <c r="AJ113" s="179">
        <f t="shared" si="44"/>
        <v>0</v>
      </c>
      <c r="AK113" s="179">
        <f t="shared" si="44"/>
        <v>0</v>
      </c>
      <c r="AL113" s="179">
        <f t="shared" si="44"/>
        <v>0</v>
      </c>
      <c r="AM113" s="179">
        <f t="shared" si="44"/>
        <v>0</v>
      </c>
      <c r="AN113" s="179">
        <f t="shared" si="44"/>
        <v>0</v>
      </c>
      <c r="AO113" s="179">
        <f t="shared" si="44"/>
        <v>0</v>
      </c>
      <c r="AP113" s="179">
        <f t="shared" si="44"/>
        <v>0</v>
      </c>
      <c r="AQ113" s="179">
        <f t="shared" si="44"/>
        <v>0</v>
      </c>
      <c r="AR113" s="179">
        <f t="shared" si="48"/>
        <v>0.91730225849157276</v>
      </c>
      <c r="AS113" s="179">
        <f t="shared" si="48"/>
        <v>0</v>
      </c>
      <c r="AT113" s="179">
        <f t="shared" si="48"/>
        <v>0</v>
      </c>
      <c r="AU113" s="179">
        <f t="shared" si="48"/>
        <v>6.1989962259677133E-3</v>
      </c>
      <c r="AV113" s="179">
        <f t="shared" si="48"/>
        <v>2.7512069658229433E-2</v>
      </c>
      <c r="AW113" s="179">
        <f t="shared" si="48"/>
        <v>4.898667562423021E-2</v>
      </c>
      <c r="AX113" s="179">
        <f t="shared" si="47"/>
        <v>0</v>
      </c>
      <c r="AY113" s="179">
        <f t="shared" si="47"/>
        <v>0</v>
      </c>
      <c r="AZ113" s="179">
        <f t="shared" si="47"/>
        <v>0</v>
      </c>
      <c r="BA113" s="179">
        <f t="shared" si="47"/>
        <v>0</v>
      </c>
      <c r="BB113" s="179">
        <f t="shared" si="47"/>
        <v>0</v>
      </c>
      <c r="BC113" s="179">
        <f t="shared" si="47"/>
        <v>0</v>
      </c>
      <c r="BD113" s="181">
        <f t="shared" si="46"/>
        <v>1.0000000000000002</v>
      </c>
      <c r="BE113" s="225"/>
    </row>
    <row r="114" spans="1:57" ht="15.75" x14ac:dyDescent="0.25">
      <c r="A114" s="73"/>
      <c r="B114" s="73"/>
      <c r="C114" s="198"/>
      <c r="D114" s="46" t="s">
        <v>68</v>
      </c>
      <c r="E114" s="47" t="s">
        <v>15</v>
      </c>
      <c r="F114" s="136" t="s">
        <v>86</v>
      </c>
      <c r="G114" s="31">
        <v>0</v>
      </c>
      <c r="H114" s="114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190</v>
      </c>
      <c r="P114" s="31">
        <v>0</v>
      </c>
      <c r="Q114" s="31">
        <v>0</v>
      </c>
      <c r="R114" s="31">
        <v>0</v>
      </c>
      <c r="S114" s="31">
        <v>0</v>
      </c>
      <c r="T114" s="31">
        <v>0</v>
      </c>
      <c r="U114" s="31">
        <v>0</v>
      </c>
      <c r="V114" s="31">
        <v>0</v>
      </c>
      <c r="W114" s="163">
        <v>0</v>
      </c>
      <c r="X114" s="31">
        <v>0</v>
      </c>
      <c r="Y114" s="31">
        <v>0</v>
      </c>
      <c r="Z114" s="31">
        <v>0</v>
      </c>
      <c r="AA114" s="69">
        <f t="shared" si="45"/>
        <v>190</v>
      </c>
      <c r="AB114" s="201"/>
      <c r="AF114" s="198"/>
      <c r="AG114" s="46" t="s">
        <v>68</v>
      </c>
      <c r="AH114" s="47" t="s">
        <v>15</v>
      </c>
      <c r="AI114" s="56" t="s">
        <v>86</v>
      </c>
      <c r="AJ114" s="179">
        <f t="shared" si="44"/>
        <v>0</v>
      </c>
      <c r="AK114" s="179">
        <f t="shared" si="44"/>
        <v>0</v>
      </c>
      <c r="AL114" s="179">
        <f t="shared" si="44"/>
        <v>0</v>
      </c>
      <c r="AM114" s="179">
        <f t="shared" si="44"/>
        <v>0</v>
      </c>
      <c r="AN114" s="179">
        <f t="shared" si="44"/>
        <v>0</v>
      </c>
      <c r="AO114" s="179">
        <f t="shared" si="44"/>
        <v>0</v>
      </c>
      <c r="AP114" s="179">
        <f t="shared" si="44"/>
        <v>0</v>
      </c>
      <c r="AQ114" s="179">
        <f t="shared" si="44"/>
        <v>0</v>
      </c>
      <c r="AR114" s="179">
        <f t="shared" si="48"/>
        <v>1</v>
      </c>
      <c r="AS114" s="179">
        <f t="shared" si="48"/>
        <v>0</v>
      </c>
      <c r="AT114" s="179">
        <f t="shared" si="48"/>
        <v>0</v>
      </c>
      <c r="AU114" s="179">
        <f t="shared" si="48"/>
        <v>0</v>
      </c>
      <c r="AV114" s="179">
        <f t="shared" si="48"/>
        <v>0</v>
      </c>
      <c r="AW114" s="179">
        <f t="shared" si="48"/>
        <v>0</v>
      </c>
      <c r="AX114" s="179">
        <f t="shared" si="47"/>
        <v>0</v>
      </c>
      <c r="AY114" s="179">
        <f t="shared" si="47"/>
        <v>0</v>
      </c>
      <c r="AZ114" s="179">
        <f t="shared" si="47"/>
        <v>0</v>
      </c>
      <c r="BA114" s="179">
        <f t="shared" si="47"/>
        <v>0</v>
      </c>
      <c r="BB114" s="179">
        <f t="shared" si="47"/>
        <v>0</v>
      </c>
      <c r="BC114" s="179">
        <f t="shared" si="47"/>
        <v>0</v>
      </c>
      <c r="BD114" s="181">
        <f t="shared" si="46"/>
        <v>1</v>
      </c>
      <c r="BE114" s="225"/>
    </row>
    <row r="115" spans="1:57" ht="15.75" x14ac:dyDescent="0.25">
      <c r="A115" s="73"/>
      <c r="B115" s="73"/>
      <c r="C115" s="198"/>
      <c r="D115" s="46" t="s">
        <v>68</v>
      </c>
      <c r="E115" s="47" t="s">
        <v>15</v>
      </c>
      <c r="F115" s="136" t="s">
        <v>188</v>
      </c>
      <c r="G115" s="17"/>
      <c r="H115" s="119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60"/>
      <c r="X115" s="17"/>
      <c r="Y115" s="17"/>
      <c r="Z115" s="17"/>
      <c r="AA115" s="69">
        <f t="shared" si="45"/>
        <v>0</v>
      </c>
      <c r="AB115" s="201"/>
      <c r="AF115" s="198"/>
      <c r="AG115" s="46" t="s">
        <v>68</v>
      </c>
      <c r="AH115" s="47" t="s">
        <v>15</v>
      </c>
      <c r="AI115" s="56" t="s">
        <v>188</v>
      </c>
      <c r="AJ115" s="192"/>
      <c r="AK115" s="192"/>
      <c r="AL115" s="192"/>
      <c r="AM115" s="192"/>
      <c r="AN115" s="192"/>
      <c r="AO115" s="192"/>
      <c r="AP115" s="192"/>
      <c r="AQ115" s="192"/>
      <c r="AR115" s="192"/>
      <c r="AS115" s="192"/>
      <c r="AT115" s="192"/>
      <c r="AU115" s="192"/>
      <c r="AV115" s="192"/>
      <c r="AW115" s="192"/>
      <c r="AX115" s="192"/>
      <c r="AY115" s="192"/>
      <c r="AZ115" s="192"/>
      <c r="BA115" s="192"/>
      <c r="BB115" s="192"/>
      <c r="BC115" s="192"/>
      <c r="BD115" s="181">
        <f t="shared" si="46"/>
        <v>0</v>
      </c>
      <c r="BE115" s="225"/>
    </row>
    <row r="116" spans="1:57" ht="15.75" x14ac:dyDescent="0.25">
      <c r="A116" s="73"/>
      <c r="B116" s="73"/>
      <c r="C116" s="198"/>
      <c r="D116" s="40" t="s">
        <v>68</v>
      </c>
      <c r="E116" s="41" t="s">
        <v>28</v>
      </c>
      <c r="F116" s="132" t="s">
        <v>88</v>
      </c>
      <c r="G116" s="17"/>
      <c r="H116" s="119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60"/>
      <c r="X116" s="17"/>
      <c r="Y116" s="17"/>
      <c r="Z116" s="17"/>
      <c r="AA116" s="69">
        <f t="shared" si="45"/>
        <v>0</v>
      </c>
      <c r="AB116" s="201"/>
      <c r="AF116" s="198"/>
      <c r="AG116" s="40" t="s">
        <v>68</v>
      </c>
      <c r="AH116" s="41" t="s">
        <v>28</v>
      </c>
      <c r="AI116" s="41" t="s">
        <v>88</v>
      </c>
      <c r="AJ116" s="192"/>
      <c r="AK116" s="192"/>
      <c r="AL116" s="192"/>
      <c r="AM116" s="192"/>
      <c r="AN116" s="192"/>
      <c r="AO116" s="192"/>
      <c r="AP116" s="192"/>
      <c r="AQ116" s="192"/>
      <c r="AR116" s="192"/>
      <c r="AS116" s="192"/>
      <c r="AT116" s="192"/>
      <c r="AU116" s="192"/>
      <c r="AV116" s="192"/>
      <c r="AW116" s="192"/>
      <c r="AX116" s="192"/>
      <c r="AY116" s="192"/>
      <c r="AZ116" s="192"/>
      <c r="BA116" s="192"/>
      <c r="BB116" s="192"/>
      <c r="BC116" s="192"/>
      <c r="BD116" s="181">
        <f t="shared" si="46"/>
        <v>0</v>
      </c>
      <c r="BE116" s="225"/>
    </row>
    <row r="117" spans="1:57" ht="15.75" x14ac:dyDescent="0.25">
      <c r="A117" s="73"/>
      <c r="B117" s="73"/>
      <c r="C117" s="198"/>
      <c r="D117" s="46" t="s">
        <v>68</v>
      </c>
      <c r="E117" s="47" t="s">
        <v>28</v>
      </c>
      <c r="F117" s="128" t="s">
        <v>89</v>
      </c>
      <c r="G117" s="31">
        <v>0</v>
      </c>
      <c r="H117" s="114">
        <v>0</v>
      </c>
      <c r="I117" s="31">
        <v>12</v>
      </c>
      <c r="J117" s="31">
        <v>30</v>
      </c>
      <c r="K117" s="31">
        <v>0</v>
      </c>
      <c r="L117" s="31">
        <v>0</v>
      </c>
      <c r="M117" s="31">
        <v>51</v>
      </c>
      <c r="N117" s="31">
        <v>0</v>
      </c>
      <c r="O117" s="31">
        <v>450</v>
      </c>
      <c r="P117" s="31">
        <v>123</v>
      </c>
      <c r="Q117" s="31">
        <v>0</v>
      </c>
      <c r="R117" s="31">
        <v>0</v>
      </c>
      <c r="S117" s="31">
        <v>8310</v>
      </c>
      <c r="T117" s="31">
        <v>117</v>
      </c>
      <c r="U117" s="31">
        <v>0</v>
      </c>
      <c r="V117" s="31">
        <v>12</v>
      </c>
      <c r="W117" s="163">
        <v>0</v>
      </c>
      <c r="X117" s="31">
        <v>0</v>
      </c>
      <c r="Y117" s="31">
        <v>0</v>
      </c>
      <c r="Z117" s="31">
        <v>18</v>
      </c>
      <c r="AA117" s="69">
        <f t="shared" si="45"/>
        <v>9123</v>
      </c>
      <c r="AB117" s="201"/>
      <c r="AF117" s="198"/>
      <c r="AG117" s="46" t="s">
        <v>68</v>
      </c>
      <c r="AH117" s="47" t="s">
        <v>28</v>
      </c>
      <c r="AI117" s="47" t="s">
        <v>89</v>
      </c>
      <c r="AJ117" s="179">
        <f t="shared" si="44"/>
        <v>0</v>
      </c>
      <c r="AK117" s="179">
        <f t="shared" si="44"/>
        <v>0</v>
      </c>
      <c r="AL117" s="179">
        <f t="shared" si="44"/>
        <v>1.3153567905294311E-3</v>
      </c>
      <c r="AM117" s="179">
        <f t="shared" si="44"/>
        <v>3.2883919763235779E-3</v>
      </c>
      <c r="AN117" s="179">
        <f t="shared" si="44"/>
        <v>0</v>
      </c>
      <c r="AO117" s="179">
        <f t="shared" si="44"/>
        <v>0</v>
      </c>
      <c r="AP117" s="179">
        <f t="shared" si="44"/>
        <v>5.5902663597500821E-3</v>
      </c>
      <c r="AQ117" s="179">
        <f t="shared" si="44"/>
        <v>0</v>
      </c>
      <c r="AR117" s="179">
        <f t="shared" si="48"/>
        <v>4.9325879644853667E-2</v>
      </c>
      <c r="AS117" s="179">
        <f t="shared" si="48"/>
        <v>1.3482407102926669E-2</v>
      </c>
      <c r="AT117" s="179">
        <f t="shared" si="48"/>
        <v>0</v>
      </c>
      <c r="AU117" s="179">
        <f t="shared" si="48"/>
        <v>0</v>
      </c>
      <c r="AV117" s="179">
        <f t="shared" si="48"/>
        <v>0.91088457744163109</v>
      </c>
      <c r="AW117" s="179">
        <f t="shared" si="48"/>
        <v>1.2824728707661954E-2</v>
      </c>
      <c r="AX117" s="179">
        <f t="shared" si="47"/>
        <v>0</v>
      </c>
      <c r="AY117" s="179">
        <f t="shared" si="47"/>
        <v>1.3153567905294311E-3</v>
      </c>
      <c r="AZ117" s="179">
        <f t="shared" si="47"/>
        <v>0</v>
      </c>
      <c r="BA117" s="179">
        <f t="shared" si="47"/>
        <v>0</v>
      </c>
      <c r="BB117" s="179">
        <f t="shared" si="47"/>
        <v>0</v>
      </c>
      <c r="BC117" s="179">
        <f t="shared" si="47"/>
        <v>1.9730351857941467E-3</v>
      </c>
      <c r="BD117" s="181">
        <f t="shared" si="46"/>
        <v>1</v>
      </c>
      <c r="BE117" s="225"/>
    </row>
    <row r="118" spans="1:57" ht="15.75" x14ac:dyDescent="0.25">
      <c r="A118" s="73"/>
      <c r="B118" s="73"/>
      <c r="C118" s="198"/>
      <c r="D118" s="46" t="s">
        <v>68</v>
      </c>
      <c r="E118" s="47" t="s">
        <v>28</v>
      </c>
      <c r="F118" s="128" t="s">
        <v>90</v>
      </c>
      <c r="G118" s="31">
        <v>0</v>
      </c>
      <c r="H118" s="114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558</v>
      </c>
      <c r="T118" s="31">
        <v>0</v>
      </c>
      <c r="U118" s="31">
        <v>0</v>
      </c>
      <c r="V118" s="31">
        <v>0</v>
      </c>
      <c r="W118" s="163">
        <v>0</v>
      </c>
      <c r="X118" s="31">
        <v>0</v>
      </c>
      <c r="Y118" s="31">
        <v>0</v>
      </c>
      <c r="Z118" s="31">
        <v>0</v>
      </c>
      <c r="AA118" s="69">
        <f t="shared" si="45"/>
        <v>558</v>
      </c>
      <c r="AB118" s="201"/>
      <c r="AF118" s="198"/>
      <c r="AG118" s="46" t="s">
        <v>68</v>
      </c>
      <c r="AH118" s="47" t="s">
        <v>28</v>
      </c>
      <c r="AI118" s="47" t="s">
        <v>90</v>
      </c>
      <c r="AJ118" s="179">
        <f t="shared" si="44"/>
        <v>0</v>
      </c>
      <c r="AK118" s="179">
        <f t="shared" si="44"/>
        <v>0</v>
      </c>
      <c r="AL118" s="179">
        <f t="shared" si="44"/>
        <v>0</v>
      </c>
      <c r="AM118" s="179">
        <f t="shared" si="44"/>
        <v>0</v>
      </c>
      <c r="AN118" s="179">
        <f t="shared" si="44"/>
        <v>0</v>
      </c>
      <c r="AO118" s="179">
        <f t="shared" si="44"/>
        <v>0</v>
      </c>
      <c r="AP118" s="179">
        <f t="shared" si="44"/>
        <v>0</v>
      </c>
      <c r="AQ118" s="179">
        <f t="shared" si="44"/>
        <v>0</v>
      </c>
      <c r="AR118" s="179">
        <f t="shared" si="48"/>
        <v>0</v>
      </c>
      <c r="AS118" s="179">
        <f t="shared" si="48"/>
        <v>0</v>
      </c>
      <c r="AT118" s="179">
        <f t="shared" si="48"/>
        <v>0</v>
      </c>
      <c r="AU118" s="179">
        <f t="shared" si="48"/>
        <v>0</v>
      </c>
      <c r="AV118" s="179">
        <f t="shared" si="48"/>
        <v>1</v>
      </c>
      <c r="AW118" s="179">
        <f t="shared" si="48"/>
        <v>0</v>
      </c>
      <c r="AX118" s="179">
        <f t="shared" si="47"/>
        <v>0</v>
      </c>
      <c r="AY118" s="179">
        <f t="shared" si="47"/>
        <v>0</v>
      </c>
      <c r="AZ118" s="179">
        <f t="shared" si="47"/>
        <v>0</v>
      </c>
      <c r="BA118" s="179">
        <f t="shared" si="47"/>
        <v>0</v>
      </c>
      <c r="BB118" s="179">
        <f t="shared" si="47"/>
        <v>0</v>
      </c>
      <c r="BC118" s="179">
        <f t="shared" si="47"/>
        <v>0</v>
      </c>
      <c r="BD118" s="181">
        <f t="shared" si="46"/>
        <v>1</v>
      </c>
      <c r="BE118" s="225"/>
    </row>
    <row r="119" spans="1:57" ht="15.75" x14ac:dyDescent="0.25">
      <c r="A119" s="73"/>
      <c r="B119" s="73"/>
      <c r="C119" s="198"/>
      <c r="D119" s="46" t="s">
        <v>68</v>
      </c>
      <c r="E119" s="47" t="s">
        <v>28</v>
      </c>
      <c r="F119" s="128" t="s">
        <v>91</v>
      </c>
      <c r="G119" s="17"/>
      <c r="H119" s="119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60"/>
      <c r="X119" s="17"/>
      <c r="Y119" s="17"/>
      <c r="Z119" s="17"/>
      <c r="AA119" s="69">
        <f t="shared" si="45"/>
        <v>0</v>
      </c>
      <c r="AB119" s="201"/>
      <c r="AF119" s="198"/>
      <c r="AG119" s="46" t="s">
        <v>68</v>
      </c>
      <c r="AH119" s="47" t="s">
        <v>28</v>
      </c>
      <c r="AI119" s="47" t="s">
        <v>91</v>
      </c>
      <c r="AJ119" s="192"/>
      <c r="AK119" s="192"/>
      <c r="AL119" s="192"/>
      <c r="AM119" s="192"/>
      <c r="AN119" s="192"/>
      <c r="AO119" s="192"/>
      <c r="AP119" s="192"/>
      <c r="AQ119" s="192"/>
      <c r="AR119" s="192"/>
      <c r="AS119" s="192"/>
      <c r="AT119" s="192"/>
      <c r="AU119" s="192"/>
      <c r="AV119" s="192"/>
      <c r="AW119" s="192"/>
      <c r="AX119" s="192"/>
      <c r="AY119" s="192"/>
      <c r="AZ119" s="192"/>
      <c r="BA119" s="192"/>
      <c r="BB119" s="192"/>
      <c r="BC119" s="192"/>
      <c r="BD119" s="181">
        <f t="shared" si="46"/>
        <v>0</v>
      </c>
      <c r="BE119" s="225"/>
    </row>
    <row r="120" spans="1:57" ht="15.75" x14ac:dyDescent="0.25">
      <c r="A120" s="73"/>
      <c r="B120" s="73"/>
      <c r="C120" s="198"/>
      <c r="D120" s="46" t="s">
        <v>68</v>
      </c>
      <c r="E120" s="47" t="s">
        <v>28</v>
      </c>
      <c r="F120" s="137" t="s">
        <v>176</v>
      </c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161"/>
      <c r="X120" s="74"/>
      <c r="Y120" s="74"/>
      <c r="Z120" s="74"/>
      <c r="AA120" s="69">
        <f t="shared" si="45"/>
        <v>0</v>
      </c>
      <c r="AB120" s="201"/>
      <c r="AF120" s="198"/>
      <c r="AG120" s="46" t="s">
        <v>68</v>
      </c>
      <c r="AH120" s="47" t="s">
        <v>28</v>
      </c>
      <c r="AI120" s="47" t="s">
        <v>176</v>
      </c>
      <c r="AJ120" s="192"/>
      <c r="AK120" s="192"/>
      <c r="AL120" s="192"/>
      <c r="AM120" s="192"/>
      <c r="AN120" s="192"/>
      <c r="AO120" s="192"/>
      <c r="AP120" s="192"/>
      <c r="AQ120" s="192"/>
      <c r="AR120" s="192"/>
      <c r="AS120" s="192"/>
      <c r="AT120" s="192"/>
      <c r="AU120" s="192"/>
      <c r="AV120" s="192"/>
      <c r="AW120" s="192"/>
      <c r="AX120" s="192"/>
      <c r="AY120" s="192"/>
      <c r="AZ120" s="192"/>
      <c r="BA120" s="192"/>
      <c r="BB120" s="192"/>
      <c r="BC120" s="192"/>
      <c r="BD120" s="181">
        <f t="shared" si="46"/>
        <v>0</v>
      </c>
      <c r="BE120" s="225"/>
    </row>
    <row r="121" spans="1:57" ht="15.75" x14ac:dyDescent="0.25">
      <c r="A121" s="73"/>
      <c r="B121" s="73"/>
      <c r="C121" s="198"/>
      <c r="D121" s="46" t="s">
        <v>68</v>
      </c>
      <c r="E121" s="47" t="s">
        <v>15</v>
      </c>
      <c r="F121" s="137" t="s">
        <v>176</v>
      </c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161"/>
      <c r="X121" s="74"/>
      <c r="Y121" s="74"/>
      <c r="Z121" s="74"/>
      <c r="AA121" s="69">
        <f t="shared" si="45"/>
        <v>0</v>
      </c>
      <c r="AB121" s="201"/>
      <c r="AF121" s="198"/>
      <c r="AG121" s="46" t="s">
        <v>68</v>
      </c>
      <c r="AH121" s="47" t="s">
        <v>15</v>
      </c>
      <c r="AI121" s="57" t="s">
        <v>176</v>
      </c>
      <c r="AJ121" s="192"/>
      <c r="AK121" s="192"/>
      <c r="AL121" s="192"/>
      <c r="AM121" s="192"/>
      <c r="AN121" s="192"/>
      <c r="AO121" s="192"/>
      <c r="AP121" s="192"/>
      <c r="AQ121" s="192"/>
      <c r="AR121" s="192"/>
      <c r="AS121" s="192"/>
      <c r="AT121" s="192"/>
      <c r="AU121" s="192"/>
      <c r="AV121" s="192"/>
      <c r="AW121" s="192"/>
      <c r="AX121" s="192"/>
      <c r="AY121" s="192"/>
      <c r="AZ121" s="192"/>
      <c r="BA121" s="192"/>
      <c r="BB121" s="192"/>
      <c r="BC121" s="192"/>
      <c r="BD121" s="181">
        <f t="shared" si="46"/>
        <v>0</v>
      </c>
      <c r="BE121" s="225"/>
    </row>
    <row r="122" spans="1:57" ht="15.75" x14ac:dyDescent="0.25">
      <c r="A122" s="73"/>
      <c r="B122" s="73"/>
      <c r="C122" s="199"/>
      <c r="D122" s="42" t="s">
        <v>68</v>
      </c>
      <c r="E122" s="58" t="s">
        <v>23</v>
      </c>
      <c r="F122" s="138" t="s">
        <v>176</v>
      </c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166"/>
      <c r="X122" s="92"/>
      <c r="Y122" s="92"/>
      <c r="Z122" s="92"/>
      <c r="AA122" s="69">
        <f t="shared" si="45"/>
        <v>0</v>
      </c>
      <c r="AB122" s="202"/>
      <c r="AF122" s="199"/>
      <c r="AG122" s="42" t="s">
        <v>68</v>
      </c>
      <c r="AH122" s="58" t="s">
        <v>23</v>
      </c>
      <c r="AI122" s="58" t="s">
        <v>176</v>
      </c>
      <c r="AJ122" s="192"/>
      <c r="AK122" s="192"/>
      <c r="AL122" s="192"/>
      <c r="AM122" s="192"/>
      <c r="AN122" s="192"/>
      <c r="AO122" s="192"/>
      <c r="AP122" s="192"/>
      <c r="AQ122" s="192"/>
      <c r="AR122" s="192"/>
      <c r="AS122" s="192"/>
      <c r="AT122" s="192"/>
      <c r="AU122" s="192"/>
      <c r="AV122" s="192"/>
      <c r="AW122" s="192"/>
      <c r="AX122" s="192"/>
      <c r="AY122" s="192"/>
      <c r="AZ122" s="192"/>
      <c r="BA122" s="192"/>
      <c r="BB122" s="192"/>
      <c r="BC122" s="192"/>
      <c r="BD122" s="181">
        <f t="shared" si="46"/>
        <v>0</v>
      </c>
      <c r="BE122" s="226"/>
    </row>
    <row r="123" spans="1:57" ht="15.75" x14ac:dyDescent="0.25">
      <c r="A123" s="73"/>
      <c r="B123" s="73"/>
      <c r="C123" s="198"/>
      <c r="D123" s="40" t="s">
        <v>92</v>
      </c>
      <c r="E123" s="41" t="s">
        <v>18</v>
      </c>
      <c r="F123" s="132" t="s">
        <v>145</v>
      </c>
      <c r="G123" s="85">
        <v>0</v>
      </c>
      <c r="H123" s="124">
        <v>0</v>
      </c>
      <c r="I123" s="85">
        <v>0</v>
      </c>
      <c r="J123" s="85">
        <v>0</v>
      </c>
      <c r="K123" s="85">
        <v>0</v>
      </c>
      <c r="L123" s="85">
        <v>0</v>
      </c>
      <c r="M123" s="85">
        <v>0</v>
      </c>
      <c r="N123" s="85">
        <v>0</v>
      </c>
      <c r="O123" s="85">
        <v>0</v>
      </c>
      <c r="P123" s="85">
        <v>0</v>
      </c>
      <c r="Q123" s="85">
        <v>0</v>
      </c>
      <c r="R123" s="85">
        <v>0</v>
      </c>
      <c r="S123" s="85">
        <v>54</v>
      </c>
      <c r="T123" s="85">
        <v>1305</v>
      </c>
      <c r="U123" s="85">
        <v>0</v>
      </c>
      <c r="V123" s="85">
        <v>0</v>
      </c>
      <c r="W123" s="173">
        <v>0</v>
      </c>
      <c r="X123" s="85">
        <v>0</v>
      </c>
      <c r="Y123" s="85">
        <v>0</v>
      </c>
      <c r="Z123" s="85">
        <v>0</v>
      </c>
      <c r="AA123" s="69">
        <f t="shared" si="45"/>
        <v>1359</v>
      </c>
      <c r="AB123" s="236">
        <f>SUM(AA123:AA125)</f>
        <v>3874</v>
      </c>
      <c r="AF123" s="197"/>
      <c r="AG123" s="40" t="s">
        <v>92</v>
      </c>
      <c r="AH123" s="41" t="s">
        <v>18</v>
      </c>
      <c r="AI123" s="41" t="s">
        <v>145</v>
      </c>
      <c r="AJ123" s="192"/>
      <c r="AK123" s="192"/>
      <c r="AL123" s="192"/>
      <c r="AM123" s="192"/>
      <c r="AN123" s="192"/>
      <c r="AO123" s="192"/>
      <c r="AP123" s="192"/>
      <c r="AQ123" s="192"/>
      <c r="AR123" s="192"/>
      <c r="AS123" s="192"/>
      <c r="AT123" s="192"/>
      <c r="AU123" s="192"/>
      <c r="AV123" s="192"/>
      <c r="AW123" s="192"/>
      <c r="AX123" s="192"/>
      <c r="AY123" s="192"/>
      <c r="AZ123" s="192"/>
      <c r="BA123" s="192"/>
      <c r="BB123" s="192"/>
      <c r="BC123" s="192"/>
      <c r="BD123" s="181">
        <f t="shared" si="46"/>
        <v>0</v>
      </c>
      <c r="BE123" s="227">
        <v>1</v>
      </c>
    </row>
    <row r="124" spans="1:57" ht="15.75" x14ac:dyDescent="0.25">
      <c r="A124" s="73"/>
      <c r="B124" s="73"/>
      <c r="C124" s="198"/>
      <c r="D124" s="59" t="s">
        <v>92</v>
      </c>
      <c r="E124" s="57" t="s">
        <v>18</v>
      </c>
      <c r="F124" s="139" t="s">
        <v>92</v>
      </c>
      <c r="G124" s="31">
        <v>0</v>
      </c>
      <c r="H124" s="114">
        <v>0</v>
      </c>
      <c r="I124" s="31">
        <v>0</v>
      </c>
      <c r="J124" s="31">
        <v>0</v>
      </c>
      <c r="K124" s="31">
        <v>0</v>
      </c>
      <c r="L124" s="31">
        <v>18</v>
      </c>
      <c r="M124" s="31">
        <v>0</v>
      </c>
      <c r="N124" s="31">
        <v>0</v>
      </c>
      <c r="O124" s="31">
        <v>18</v>
      </c>
      <c r="P124" s="31">
        <v>0</v>
      </c>
      <c r="Q124" s="31">
        <v>0</v>
      </c>
      <c r="R124" s="31">
        <v>30</v>
      </c>
      <c r="S124" s="31">
        <v>0</v>
      </c>
      <c r="T124" s="31">
        <v>2449</v>
      </c>
      <c r="U124" s="31">
        <v>0</v>
      </c>
      <c r="V124" s="31">
        <v>0</v>
      </c>
      <c r="W124" s="163">
        <v>0</v>
      </c>
      <c r="X124" s="31">
        <v>0</v>
      </c>
      <c r="Y124" s="31">
        <v>0</v>
      </c>
      <c r="Z124" s="31">
        <v>0</v>
      </c>
      <c r="AA124" s="69">
        <f t="shared" si="45"/>
        <v>2515</v>
      </c>
      <c r="AB124" s="201"/>
      <c r="AF124" s="198"/>
      <c r="AG124" s="59" t="s">
        <v>92</v>
      </c>
      <c r="AH124" s="57" t="s">
        <v>18</v>
      </c>
      <c r="AI124" s="57" t="s">
        <v>92</v>
      </c>
      <c r="AJ124" s="179">
        <f t="shared" si="44"/>
        <v>0</v>
      </c>
      <c r="AK124" s="179">
        <f t="shared" si="44"/>
        <v>0</v>
      </c>
      <c r="AL124" s="179">
        <f t="shared" si="44"/>
        <v>0</v>
      </c>
      <c r="AM124" s="179">
        <f t="shared" si="44"/>
        <v>0</v>
      </c>
      <c r="AN124" s="179">
        <f t="shared" si="44"/>
        <v>0</v>
      </c>
      <c r="AO124" s="179">
        <f t="shared" si="44"/>
        <v>7.1570576540755469E-3</v>
      </c>
      <c r="AP124" s="179">
        <f t="shared" si="44"/>
        <v>0</v>
      </c>
      <c r="AQ124" s="179">
        <f t="shared" si="44"/>
        <v>0</v>
      </c>
      <c r="AR124" s="179">
        <f t="shared" si="48"/>
        <v>7.1570576540755469E-3</v>
      </c>
      <c r="AS124" s="179">
        <f t="shared" si="48"/>
        <v>0</v>
      </c>
      <c r="AT124" s="179">
        <f t="shared" si="48"/>
        <v>0</v>
      </c>
      <c r="AU124" s="179">
        <f t="shared" si="48"/>
        <v>1.1928429423459244E-2</v>
      </c>
      <c r="AV124" s="179">
        <f t="shared" si="48"/>
        <v>0</v>
      </c>
      <c r="AW124" s="179">
        <f t="shared" si="48"/>
        <v>0.97375745526838964</v>
      </c>
      <c r="AX124" s="179">
        <f t="shared" si="47"/>
        <v>0</v>
      </c>
      <c r="AY124" s="179">
        <f t="shared" si="47"/>
        <v>0</v>
      </c>
      <c r="AZ124" s="179">
        <f t="shared" si="47"/>
        <v>0</v>
      </c>
      <c r="BA124" s="179">
        <f t="shared" si="47"/>
        <v>0</v>
      </c>
      <c r="BB124" s="179">
        <f t="shared" si="47"/>
        <v>0</v>
      </c>
      <c r="BC124" s="179">
        <f t="shared" si="47"/>
        <v>0</v>
      </c>
      <c r="BD124" s="181">
        <f t="shared" si="46"/>
        <v>1</v>
      </c>
      <c r="BE124" s="225"/>
    </row>
    <row r="125" spans="1:57" ht="15.75" x14ac:dyDescent="0.25">
      <c r="A125" s="73"/>
      <c r="B125" s="109"/>
      <c r="C125" s="199"/>
      <c r="D125" s="42" t="s">
        <v>92</v>
      </c>
      <c r="E125" s="43" t="s">
        <v>18</v>
      </c>
      <c r="F125" s="129" t="s">
        <v>93</v>
      </c>
      <c r="G125" s="89"/>
      <c r="H125" s="120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169"/>
      <c r="X125" s="89"/>
      <c r="Y125" s="89"/>
      <c r="Z125" s="89"/>
      <c r="AA125" s="69">
        <f t="shared" si="45"/>
        <v>0</v>
      </c>
      <c r="AB125" s="202"/>
      <c r="AF125" s="199"/>
      <c r="AG125" s="42" t="s">
        <v>92</v>
      </c>
      <c r="AH125" s="43" t="s">
        <v>18</v>
      </c>
      <c r="AI125" s="43" t="s">
        <v>93</v>
      </c>
      <c r="AJ125" s="192"/>
      <c r="AK125" s="192"/>
      <c r="AL125" s="192"/>
      <c r="AM125" s="192"/>
      <c r="AN125" s="192"/>
      <c r="AO125" s="192"/>
      <c r="AP125" s="192"/>
      <c r="AQ125" s="192"/>
      <c r="AR125" s="192"/>
      <c r="AS125" s="192"/>
      <c r="AT125" s="192"/>
      <c r="AU125" s="192"/>
      <c r="AV125" s="192"/>
      <c r="AW125" s="192"/>
      <c r="AX125" s="192"/>
      <c r="AY125" s="192"/>
      <c r="AZ125" s="192"/>
      <c r="BA125" s="192"/>
      <c r="BB125" s="192"/>
      <c r="BC125" s="192"/>
      <c r="BD125" s="181">
        <f t="shared" si="46"/>
        <v>0</v>
      </c>
      <c r="BE125" s="226"/>
    </row>
    <row r="126" spans="1:57" ht="31.5" x14ac:dyDescent="0.25">
      <c r="A126" s="73"/>
      <c r="B126" s="110"/>
      <c r="C126" s="70"/>
      <c r="D126" s="101" t="s">
        <v>94</v>
      </c>
      <c r="E126" s="45" t="s">
        <v>189</v>
      </c>
      <c r="F126" s="131" t="s">
        <v>95</v>
      </c>
      <c r="G126" s="103"/>
      <c r="H126" s="125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74"/>
      <c r="X126" s="103"/>
      <c r="Y126" s="103"/>
      <c r="Z126" s="103"/>
      <c r="AA126" s="69">
        <f t="shared" si="45"/>
        <v>0</v>
      </c>
      <c r="AB126" s="146">
        <f>SUM(AA126)</f>
        <v>0</v>
      </c>
      <c r="AF126" s="70"/>
      <c r="AG126" s="44" t="s">
        <v>94</v>
      </c>
      <c r="AH126" s="45" t="s">
        <v>189</v>
      </c>
      <c r="AI126" s="45" t="s">
        <v>95</v>
      </c>
      <c r="AJ126" s="192"/>
      <c r="AK126" s="192"/>
      <c r="AL126" s="192"/>
      <c r="AM126" s="192"/>
      <c r="AN126" s="192"/>
      <c r="AO126" s="192"/>
      <c r="AP126" s="192"/>
      <c r="AQ126" s="192"/>
      <c r="AR126" s="192"/>
      <c r="AS126" s="192"/>
      <c r="AT126" s="192"/>
      <c r="AU126" s="192"/>
      <c r="AV126" s="192"/>
      <c r="AW126" s="192"/>
      <c r="AX126" s="192"/>
      <c r="AY126" s="192"/>
      <c r="AZ126" s="192"/>
      <c r="BA126" s="192"/>
      <c r="BB126" s="192"/>
      <c r="BC126" s="192"/>
      <c r="BD126" s="181">
        <f t="shared" si="46"/>
        <v>0</v>
      </c>
      <c r="BE126" s="190">
        <f>SUM(BD126)</f>
        <v>0</v>
      </c>
    </row>
    <row r="127" spans="1:57" ht="15.75" x14ac:dyDescent="0.25">
      <c r="A127" s="73"/>
      <c r="B127" s="73"/>
      <c r="C127" s="197"/>
      <c r="D127" s="40" t="s">
        <v>96</v>
      </c>
      <c r="E127" s="41" t="s">
        <v>9</v>
      </c>
      <c r="F127" s="132" t="s">
        <v>190</v>
      </c>
      <c r="G127" s="85">
        <v>0</v>
      </c>
      <c r="H127" s="124">
        <v>882.5</v>
      </c>
      <c r="I127" s="85">
        <v>0</v>
      </c>
      <c r="J127" s="85">
        <v>0</v>
      </c>
      <c r="K127" s="85">
        <v>0</v>
      </c>
      <c r="L127" s="85">
        <v>0</v>
      </c>
      <c r="M127" s="85">
        <v>0</v>
      </c>
      <c r="N127" s="85">
        <v>0</v>
      </c>
      <c r="O127" s="85">
        <v>0</v>
      </c>
      <c r="P127" s="85">
        <v>0</v>
      </c>
      <c r="Q127" s="85">
        <v>0</v>
      </c>
      <c r="R127" s="85">
        <v>0</v>
      </c>
      <c r="S127" s="85">
        <v>0</v>
      </c>
      <c r="T127" s="85">
        <v>0</v>
      </c>
      <c r="U127" s="85">
        <v>0</v>
      </c>
      <c r="V127" s="85">
        <v>0</v>
      </c>
      <c r="W127" s="173">
        <v>0</v>
      </c>
      <c r="X127" s="85">
        <v>0</v>
      </c>
      <c r="Y127" s="85">
        <v>0</v>
      </c>
      <c r="Z127" s="85">
        <v>0</v>
      </c>
      <c r="AA127" s="69">
        <f t="shared" si="45"/>
        <v>882.5</v>
      </c>
      <c r="AB127" s="236">
        <f>SUM(AA127:AA131)</f>
        <v>6379.7287000000006</v>
      </c>
      <c r="AF127" s="197"/>
      <c r="AG127" s="40" t="s">
        <v>96</v>
      </c>
      <c r="AH127" s="41" t="s">
        <v>9</v>
      </c>
      <c r="AI127" s="41" t="s">
        <v>190</v>
      </c>
      <c r="AJ127" s="179">
        <f t="shared" si="44"/>
        <v>0</v>
      </c>
      <c r="AK127" s="179">
        <f t="shared" si="44"/>
        <v>1</v>
      </c>
      <c r="AL127" s="179">
        <f t="shared" si="44"/>
        <v>0</v>
      </c>
      <c r="AM127" s="179">
        <f t="shared" si="44"/>
        <v>0</v>
      </c>
      <c r="AN127" s="179">
        <f t="shared" si="44"/>
        <v>0</v>
      </c>
      <c r="AO127" s="179">
        <f t="shared" si="44"/>
        <v>0</v>
      </c>
      <c r="AP127" s="179">
        <f t="shared" si="44"/>
        <v>0</v>
      </c>
      <c r="AQ127" s="179">
        <f t="shared" si="44"/>
        <v>0</v>
      </c>
      <c r="AR127" s="179">
        <f t="shared" si="48"/>
        <v>0</v>
      </c>
      <c r="AS127" s="179">
        <f t="shared" si="48"/>
        <v>0</v>
      </c>
      <c r="AT127" s="179">
        <f t="shared" si="48"/>
        <v>0</v>
      </c>
      <c r="AU127" s="179">
        <f t="shared" si="48"/>
        <v>0</v>
      </c>
      <c r="AV127" s="179">
        <f t="shared" si="48"/>
        <v>0</v>
      </c>
      <c r="AW127" s="179">
        <f t="shared" si="48"/>
        <v>0</v>
      </c>
      <c r="AX127" s="179">
        <f t="shared" si="47"/>
        <v>0</v>
      </c>
      <c r="AY127" s="179">
        <f t="shared" si="47"/>
        <v>0</v>
      </c>
      <c r="AZ127" s="179">
        <f t="shared" si="47"/>
        <v>0</v>
      </c>
      <c r="BA127" s="179">
        <f t="shared" si="47"/>
        <v>0</v>
      </c>
      <c r="BB127" s="179">
        <f t="shared" si="47"/>
        <v>0</v>
      </c>
      <c r="BC127" s="179">
        <f t="shared" si="47"/>
        <v>0</v>
      </c>
      <c r="BD127" s="181">
        <f t="shared" si="46"/>
        <v>1</v>
      </c>
      <c r="BE127" s="227">
        <v>1</v>
      </c>
    </row>
    <row r="128" spans="1:57" ht="15.75" x14ac:dyDescent="0.25">
      <c r="A128" s="73"/>
      <c r="B128" s="73"/>
      <c r="C128" s="198"/>
      <c r="D128" s="46" t="s">
        <v>96</v>
      </c>
      <c r="E128" s="47" t="s">
        <v>9</v>
      </c>
      <c r="F128" s="128" t="s">
        <v>97</v>
      </c>
      <c r="G128" s="31">
        <v>0</v>
      </c>
      <c r="H128" s="114">
        <v>1713.6856</v>
      </c>
      <c r="I128" s="31">
        <v>0</v>
      </c>
      <c r="J128" s="31">
        <v>15</v>
      </c>
      <c r="K128" s="31">
        <v>30</v>
      </c>
      <c r="L128" s="31">
        <v>84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24</v>
      </c>
      <c r="V128" s="31">
        <v>0</v>
      </c>
      <c r="W128" s="163">
        <v>0</v>
      </c>
      <c r="X128" s="31">
        <v>0</v>
      </c>
      <c r="Y128" s="31">
        <v>0</v>
      </c>
      <c r="Z128" s="31">
        <v>0</v>
      </c>
      <c r="AA128" s="69">
        <f t="shared" si="45"/>
        <v>1866.6856</v>
      </c>
      <c r="AB128" s="201"/>
      <c r="AF128" s="198"/>
      <c r="AG128" s="46" t="s">
        <v>96</v>
      </c>
      <c r="AH128" s="47" t="s">
        <v>9</v>
      </c>
      <c r="AI128" s="47" t="s">
        <v>97</v>
      </c>
      <c r="AJ128" s="179">
        <f t="shared" si="44"/>
        <v>0</v>
      </c>
      <c r="AK128" s="179">
        <f t="shared" si="44"/>
        <v>0.91803654562932291</v>
      </c>
      <c r="AL128" s="179">
        <f t="shared" si="44"/>
        <v>0</v>
      </c>
      <c r="AM128" s="179">
        <f t="shared" si="44"/>
        <v>8.0356327814389318E-3</v>
      </c>
      <c r="AN128" s="179">
        <f t="shared" si="44"/>
        <v>1.6071265562877864E-2</v>
      </c>
      <c r="AO128" s="179">
        <f t="shared" si="44"/>
        <v>4.4999543576058017E-2</v>
      </c>
      <c r="AP128" s="179">
        <f t="shared" si="44"/>
        <v>0</v>
      </c>
      <c r="AQ128" s="179">
        <f t="shared" si="44"/>
        <v>0</v>
      </c>
      <c r="AR128" s="179">
        <f t="shared" si="48"/>
        <v>0</v>
      </c>
      <c r="AS128" s="179">
        <f t="shared" si="48"/>
        <v>0</v>
      </c>
      <c r="AT128" s="179">
        <f t="shared" si="48"/>
        <v>0</v>
      </c>
      <c r="AU128" s="179">
        <f t="shared" si="48"/>
        <v>0</v>
      </c>
      <c r="AV128" s="179">
        <f t="shared" si="48"/>
        <v>0</v>
      </c>
      <c r="AW128" s="179">
        <f t="shared" si="48"/>
        <v>0</v>
      </c>
      <c r="AX128" s="179">
        <f t="shared" si="47"/>
        <v>1.285701245030229E-2</v>
      </c>
      <c r="AY128" s="179">
        <f t="shared" si="47"/>
        <v>0</v>
      </c>
      <c r="AZ128" s="179">
        <f t="shared" si="47"/>
        <v>0</v>
      </c>
      <c r="BA128" s="179">
        <f t="shared" si="47"/>
        <v>0</v>
      </c>
      <c r="BB128" s="179">
        <f t="shared" si="47"/>
        <v>0</v>
      </c>
      <c r="BC128" s="179">
        <f t="shared" si="47"/>
        <v>0</v>
      </c>
      <c r="BD128" s="181">
        <f t="shared" si="46"/>
        <v>1</v>
      </c>
      <c r="BE128" s="225"/>
    </row>
    <row r="129" spans="1:57" ht="15.75" x14ac:dyDescent="0.25">
      <c r="A129" s="73"/>
      <c r="B129" s="73"/>
      <c r="C129" s="198"/>
      <c r="D129" s="46" t="s">
        <v>96</v>
      </c>
      <c r="E129" s="47" t="s">
        <v>9</v>
      </c>
      <c r="F129" s="128" t="s">
        <v>98</v>
      </c>
      <c r="G129" s="31">
        <v>0</v>
      </c>
      <c r="H129" s="114">
        <v>105.9</v>
      </c>
      <c r="I129" s="31">
        <v>6.9</v>
      </c>
      <c r="J129" s="31">
        <v>0</v>
      </c>
      <c r="K129" s="31">
        <v>0</v>
      </c>
      <c r="L129" s="31">
        <v>13.5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1">
        <v>45</v>
      </c>
      <c r="U129" s="31">
        <v>0</v>
      </c>
      <c r="V129" s="31">
        <v>0</v>
      </c>
      <c r="W129" s="163">
        <v>0</v>
      </c>
      <c r="X129" s="31">
        <v>0</v>
      </c>
      <c r="Y129" s="31">
        <v>0</v>
      </c>
      <c r="Z129" s="31">
        <v>0</v>
      </c>
      <c r="AA129" s="69">
        <f t="shared" si="45"/>
        <v>171.3</v>
      </c>
      <c r="AB129" s="201"/>
      <c r="AF129" s="198"/>
      <c r="AG129" s="46" t="s">
        <v>96</v>
      </c>
      <c r="AH129" s="47" t="s">
        <v>9</v>
      </c>
      <c r="AI129" s="47" t="s">
        <v>98</v>
      </c>
      <c r="AJ129" s="179">
        <f t="shared" si="44"/>
        <v>0</v>
      </c>
      <c r="AK129" s="179">
        <f t="shared" si="44"/>
        <v>0.61821366024518387</v>
      </c>
      <c r="AL129" s="179">
        <f t="shared" si="44"/>
        <v>4.0280210157618214E-2</v>
      </c>
      <c r="AM129" s="179">
        <f t="shared" si="44"/>
        <v>0</v>
      </c>
      <c r="AN129" s="179">
        <f t="shared" si="44"/>
        <v>0</v>
      </c>
      <c r="AO129" s="179">
        <f t="shared" si="44"/>
        <v>7.8809106830122586E-2</v>
      </c>
      <c r="AP129" s="179">
        <f t="shared" si="44"/>
        <v>0</v>
      </c>
      <c r="AQ129" s="179">
        <f t="shared" si="44"/>
        <v>0</v>
      </c>
      <c r="AR129" s="179">
        <f t="shared" si="48"/>
        <v>0</v>
      </c>
      <c r="AS129" s="179">
        <f t="shared" si="48"/>
        <v>0</v>
      </c>
      <c r="AT129" s="179">
        <f t="shared" si="48"/>
        <v>0</v>
      </c>
      <c r="AU129" s="179">
        <f t="shared" si="48"/>
        <v>0</v>
      </c>
      <c r="AV129" s="179">
        <f t="shared" si="48"/>
        <v>0</v>
      </c>
      <c r="AW129" s="179">
        <f t="shared" si="48"/>
        <v>0.26269702276707529</v>
      </c>
      <c r="AX129" s="179">
        <f t="shared" si="47"/>
        <v>0</v>
      </c>
      <c r="AY129" s="179">
        <f t="shared" si="47"/>
        <v>0</v>
      </c>
      <c r="AZ129" s="179">
        <f t="shared" si="47"/>
        <v>0</v>
      </c>
      <c r="BA129" s="179">
        <f t="shared" si="47"/>
        <v>0</v>
      </c>
      <c r="BB129" s="179">
        <f t="shared" si="47"/>
        <v>0</v>
      </c>
      <c r="BC129" s="179">
        <f t="shared" si="47"/>
        <v>0</v>
      </c>
      <c r="BD129" s="181">
        <f t="shared" si="46"/>
        <v>0.99999999999999989</v>
      </c>
      <c r="BE129" s="225"/>
    </row>
    <row r="130" spans="1:57" ht="15.75" x14ac:dyDescent="0.25">
      <c r="A130" s="73"/>
      <c r="B130" s="73"/>
      <c r="C130" s="198"/>
      <c r="D130" s="46" t="s">
        <v>96</v>
      </c>
      <c r="E130" s="47" t="s">
        <v>9</v>
      </c>
      <c r="F130" s="128" t="s">
        <v>99</v>
      </c>
      <c r="G130" s="31">
        <v>0</v>
      </c>
      <c r="H130" s="114">
        <v>553.5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1">
        <v>0</v>
      </c>
      <c r="U130" s="31">
        <v>0</v>
      </c>
      <c r="V130" s="31">
        <v>0</v>
      </c>
      <c r="W130" s="163">
        <v>0</v>
      </c>
      <c r="X130" s="31">
        <v>0</v>
      </c>
      <c r="Y130" s="31">
        <v>0</v>
      </c>
      <c r="Z130" s="31">
        <v>0</v>
      </c>
      <c r="AA130" s="69">
        <f t="shared" si="45"/>
        <v>553.5</v>
      </c>
      <c r="AB130" s="201"/>
      <c r="AF130" s="198"/>
      <c r="AG130" s="46" t="s">
        <v>96</v>
      </c>
      <c r="AH130" s="47" t="s">
        <v>9</v>
      </c>
      <c r="AI130" s="47" t="s">
        <v>99</v>
      </c>
      <c r="AJ130" s="179">
        <f t="shared" si="44"/>
        <v>0</v>
      </c>
      <c r="AK130" s="179">
        <f t="shared" si="44"/>
        <v>1</v>
      </c>
      <c r="AL130" s="179">
        <f t="shared" si="44"/>
        <v>0</v>
      </c>
      <c r="AM130" s="179">
        <f t="shared" si="44"/>
        <v>0</v>
      </c>
      <c r="AN130" s="179">
        <f t="shared" si="44"/>
        <v>0</v>
      </c>
      <c r="AO130" s="179">
        <f t="shared" si="44"/>
        <v>0</v>
      </c>
      <c r="AP130" s="179">
        <f t="shared" si="44"/>
        <v>0</v>
      </c>
      <c r="AQ130" s="179">
        <f t="shared" si="44"/>
        <v>0</v>
      </c>
      <c r="AR130" s="179">
        <f t="shared" si="48"/>
        <v>0</v>
      </c>
      <c r="AS130" s="179">
        <f t="shared" si="48"/>
        <v>0</v>
      </c>
      <c r="AT130" s="179">
        <f t="shared" si="48"/>
        <v>0</v>
      </c>
      <c r="AU130" s="179">
        <f t="shared" si="48"/>
        <v>0</v>
      </c>
      <c r="AV130" s="179">
        <f t="shared" si="48"/>
        <v>0</v>
      </c>
      <c r="AW130" s="179">
        <f t="shared" si="48"/>
        <v>0</v>
      </c>
      <c r="AX130" s="179">
        <f t="shared" si="47"/>
        <v>0</v>
      </c>
      <c r="AY130" s="179">
        <f t="shared" si="47"/>
        <v>0</v>
      </c>
      <c r="AZ130" s="179">
        <f t="shared" si="47"/>
        <v>0</v>
      </c>
      <c r="BA130" s="179">
        <f t="shared" si="47"/>
        <v>0</v>
      </c>
      <c r="BB130" s="179">
        <f t="shared" si="47"/>
        <v>0</v>
      </c>
      <c r="BC130" s="179">
        <f t="shared" si="47"/>
        <v>0</v>
      </c>
      <c r="BD130" s="181">
        <f t="shared" si="46"/>
        <v>1</v>
      </c>
      <c r="BE130" s="225"/>
    </row>
    <row r="131" spans="1:57" ht="15.75" x14ac:dyDescent="0.25">
      <c r="A131" s="73"/>
      <c r="B131" s="109"/>
      <c r="C131" s="199"/>
      <c r="D131" s="42" t="s">
        <v>96</v>
      </c>
      <c r="E131" s="43" t="s">
        <v>9</v>
      </c>
      <c r="F131" s="129" t="s">
        <v>100</v>
      </c>
      <c r="G131" s="84">
        <v>0</v>
      </c>
      <c r="H131" s="115">
        <v>2847.4431000000004</v>
      </c>
      <c r="I131" s="84">
        <v>0</v>
      </c>
      <c r="J131" s="84">
        <v>0</v>
      </c>
      <c r="K131" s="84">
        <v>35.799999999999997</v>
      </c>
      <c r="L131" s="84">
        <v>0</v>
      </c>
      <c r="M131" s="84">
        <v>0</v>
      </c>
      <c r="N131" s="84">
        <v>0</v>
      </c>
      <c r="O131" s="84">
        <v>0</v>
      </c>
      <c r="P131" s="84">
        <v>0</v>
      </c>
      <c r="Q131" s="84">
        <v>0</v>
      </c>
      <c r="R131" s="84">
        <v>0</v>
      </c>
      <c r="S131" s="84">
        <v>0</v>
      </c>
      <c r="T131" s="84">
        <v>0</v>
      </c>
      <c r="U131" s="84">
        <v>22.5</v>
      </c>
      <c r="V131" s="84">
        <v>0</v>
      </c>
      <c r="W131" s="164">
        <v>0</v>
      </c>
      <c r="X131" s="84">
        <v>0</v>
      </c>
      <c r="Y131" s="84">
        <v>0</v>
      </c>
      <c r="Z131" s="84">
        <v>0</v>
      </c>
      <c r="AA131" s="69">
        <f t="shared" si="45"/>
        <v>2905.7431000000006</v>
      </c>
      <c r="AB131" s="202"/>
      <c r="AF131" s="199"/>
      <c r="AG131" s="42" t="s">
        <v>96</v>
      </c>
      <c r="AH131" s="43" t="s">
        <v>9</v>
      </c>
      <c r="AI131" s="43" t="s">
        <v>100</v>
      </c>
      <c r="AJ131" s="179">
        <f t="shared" si="44"/>
        <v>0</v>
      </c>
      <c r="AK131" s="179">
        <f t="shared" si="44"/>
        <v>0.97993628548924361</v>
      </c>
      <c r="AL131" s="179">
        <f t="shared" si="44"/>
        <v>0</v>
      </c>
      <c r="AM131" s="179">
        <f t="shared" si="44"/>
        <v>0</v>
      </c>
      <c r="AN131" s="179">
        <f t="shared" si="44"/>
        <v>1.2320428464581054E-2</v>
      </c>
      <c r="AO131" s="179">
        <f t="shared" si="44"/>
        <v>0</v>
      </c>
      <c r="AP131" s="179">
        <f t="shared" si="44"/>
        <v>0</v>
      </c>
      <c r="AQ131" s="179">
        <f t="shared" si="44"/>
        <v>0</v>
      </c>
      <c r="AR131" s="179">
        <f t="shared" si="48"/>
        <v>0</v>
      </c>
      <c r="AS131" s="179">
        <f t="shared" si="48"/>
        <v>0</v>
      </c>
      <c r="AT131" s="179">
        <f t="shared" si="48"/>
        <v>0</v>
      </c>
      <c r="AU131" s="179">
        <f t="shared" si="48"/>
        <v>0</v>
      </c>
      <c r="AV131" s="179">
        <f t="shared" si="48"/>
        <v>0</v>
      </c>
      <c r="AW131" s="179">
        <f t="shared" si="48"/>
        <v>0</v>
      </c>
      <c r="AX131" s="179">
        <f t="shared" si="47"/>
        <v>7.7432860461752436E-3</v>
      </c>
      <c r="AY131" s="179">
        <f t="shared" si="47"/>
        <v>0</v>
      </c>
      <c r="AZ131" s="179">
        <f t="shared" si="47"/>
        <v>0</v>
      </c>
      <c r="BA131" s="179">
        <f t="shared" si="47"/>
        <v>0</v>
      </c>
      <c r="BB131" s="179">
        <f t="shared" si="47"/>
        <v>0</v>
      </c>
      <c r="BC131" s="179">
        <f t="shared" si="47"/>
        <v>0</v>
      </c>
      <c r="BD131" s="181">
        <f t="shared" si="46"/>
        <v>0.99999999999999989</v>
      </c>
      <c r="BE131" s="226"/>
    </row>
    <row r="132" spans="1:57" ht="15.75" x14ac:dyDescent="0.25">
      <c r="A132" s="73"/>
      <c r="B132" s="73"/>
      <c r="C132" s="90"/>
      <c r="D132" s="101" t="s">
        <v>101</v>
      </c>
      <c r="E132" s="45" t="s">
        <v>9</v>
      </c>
      <c r="F132" s="131" t="s">
        <v>101</v>
      </c>
      <c r="G132" s="88">
        <v>0</v>
      </c>
      <c r="H132" s="117">
        <v>1915.7712999999999</v>
      </c>
      <c r="I132" s="88">
        <v>0</v>
      </c>
      <c r="J132" s="88">
        <v>0</v>
      </c>
      <c r="K132" s="88">
        <v>0</v>
      </c>
      <c r="L132" s="88">
        <v>0</v>
      </c>
      <c r="M132" s="88">
        <v>0</v>
      </c>
      <c r="N132" s="88">
        <v>0</v>
      </c>
      <c r="O132" s="88">
        <v>0</v>
      </c>
      <c r="P132" s="88">
        <v>0</v>
      </c>
      <c r="Q132" s="88">
        <v>0</v>
      </c>
      <c r="R132" s="88">
        <v>0</v>
      </c>
      <c r="S132" s="88">
        <v>0</v>
      </c>
      <c r="T132" s="88">
        <v>0</v>
      </c>
      <c r="U132" s="88">
        <v>0</v>
      </c>
      <c r="V132" s="88">
        <v>0</v>
      </c>
      <c r="W132" s="167">
        <v>0</v>
      </c>
      <c r="X132" s="88">
        <v>0</v>
      </c>
      <c r="Y132" s="88">
        <v>0</v>
      </c>
      <c r="Z132" s="88">
        <v>0</v>
      </c>
      <c r="AA132" s="69">
        <f t="shared" si="45"/>
        <v>1915.7712999999999</v>
      </c>
      <c r="AB132" s="146">
        <f>SUM(AA132)</f>
        <v>1915.7712999999999</v>
      </c>
      <c r="AF132" s="70"/>
      <c r="AG132" s="44" t="s">
        <v>101</v>
      </c>
      <c r="AH132" s="45" t="s">
        <v>9</v>
      </c>
      <c r="AI132" s="45" t="s">
        <v>101</v>
      </c>
      <c r="AJ132" s="179">
        <f t="shared" si="44"/>
        <v>0</v>
      </c>
      <c r="AK132" s="179">
        <f t="shared" si="44"/>
        <v>1</v>
      </c>
      <c r="AL132" s="179">
        <f t="shared" si="44"/>
        <v>0</v>
      </c>
      <c r="AM132" s="179">
        <f t="shared" si="44"/>
        <v>0</v>
      </c>
      <c r="AN132" s="179">
        <f t="shared" si="44"/>
        <v>0</v>
      </c>
      <c r="AO132" s="179">
        <f t="shared" si="44"/>
        <v>0</v>
      </c>
      <c r="AP132" s="179">
        <f t="shared" si="44"/>
        <v>0</v>
      </c>
      <c r="AQ132" s="179">
        <f t="shared" si="44"/>
        <v>0</v>
      </c>
      <c r="AR132" s="179">
        <f t="shared" si="48"/>
        <v>0</v>
      </c>
      <c r="AS132" s="179">
        <f t="shared" si="48"/>
        <v>0</v>
      </c>
      <c r="AT132" s="179">
        <f t="shared" si="48"/>
        <v>0</v>
      </c>
      <c r="AU132" s="179">
        <f t="shared" si="48"/>
        <v>0</v>
      </c>
      <c r="AV132" s="179">
        <f t="shared" si="48"/>
        <v>0</v>
      </c>
      <c r="AW132" s="179">
        <f t="shared" si="48"/>
        <v>0</v>
      </c>
      <c r="AX132" s="179">
        <f t="shared" si="47"/>
        <v>0</v>
      </c>
      <c r="AY132" s="179">
        <f t="shared" si="47"/>
        <v>0</v>
      </c>
      <c r="AZ132" s="179">
        <f t="shared" si="47"/>
        <v>0</v>
      </c>
      <c r="BA132" s="179">
        <f t="shared" si="47"/>
        <v>0</v>
      </c>
      <c r="BB132" s="179">
        <f t="shared" si="47"/>
        <v>0</v>
      </c>
      <c r="BC132" s="179">
        <f t="shared" si="47"/>
        <v>0</v>
      </c>
      <c r="BD132" s="181">
        <f t="shared" si="46"/>
        <v>1</v>
      </c>
      <c r="BE132" s="190">
        <f>SUM(BD132)</f>
        <v>1</v>
      </c>
    </row>
    <row r="133" spans="1:57" ht="15.75" x14ac:dyDescent="0.25">
      <c r="A133" s="73"/>
      <c r="B133" s="73"/>
      <c r="C133" s="197"/>
      <c r="D133" s="40" t="s">
        <v>102</v>
      </c>
      <c r="E133" s="41" t="s">
        <v>10</v>
      </c>
      <c r="F133" s="132" t="s">
        <v>103</v>
      </c>
      <c r="G133" s="85">
        <v>0</v>
      </c>
      <c r="H133" s="124">
        <v>0</v>
      </c>
      <c r="I133" s="85">
        <v>1670</v>
      </c>
      <c r="J133" s="85">
        <v>0</v>
      </c>
      <c r="K133" s="85">
        <v>0</v>
      </c>
      <c r="L133" s="85">
        <v>0</v>
      </c>
      <c r="M133" s="85">
        <v>0</v>
      </c>
      <c r="N133" s="85">
        <v>0</v>
      </c>
      <c r="O133" s="85">
        <v>0</v>
      </c>
      <c r="P133" s="85">
        <v>0</v>
      </c>
      <c r="Q133" s="85">
        <v>0</v>
      </c>
      <c r="R133" s="85">
        <v>0</v>
      </c>
      <c r="S133" s="85">
        <v>0</v>
      </c>
      <c r="T133" s="85">
        <v>0</v>
      </c>
      <c r="U133" s="85">
        <v>0</v>
      </c>
      <c r="V133" s="85">
        <v>0</v>
      </c>
      <c r="W133" s="173">
        <v>0</v>
      </c>
      <c r="X133" s="85">
        <v>0</v>
      </c>
      <c r="Y133" s="85">
        <v>0</v>
      </c>
      <c r="Z133" s="85">
        <v>0</v>
      </c>
      <c r="AA133" s="69">
        <f t="shared" si="45"/>
        <v>1670</v>
      </c>
      <c r="AB133" s="236">
        <f>SUM(AA133:AA135)</f>
        <v>2726</v>
      </c>
      <c r="AF133" s="197"/>
      <c r="AG133" s="40" t="s">
        <v>102</v>
      </c>
      <c r="AH133" s="41" t="s">
        <v>10</v>
      </c>
      <c r="AI133" s="41" t="s">
        <v>103</v>
      </c>
      <c r="AJ133" s="179">
        <f t="shared" si="44"/>
        <v>0</v>
      </c>
      <c r="AK133" s="179">
        <f t="shared" si="44"/>
        <v>0</v>
      </c>
      <c r="AL133" s="179">
        <f t="shared" si="44"/>
        <v>1</v>
      </c>
      <c r="AM133" s="179">
        <f t="shared" si="44"/>
        <v>0</v>
      </c>
      <c r="AN133" s="179">
        <f t="shared" si="44"/>
        <v>0</v>
      </c>
      <c r="AO133" s="179">
        <f t="shared" si="44"/>
        <v>0</v>
      </c>
      <c r="AP133" s="179">
        <f t="shared" si="44"/>
        <v>0</v>
      </c>
      <c r="AQ133" s="179">
        <f t="shared" si="44"/>
        <v>0</v>
      </c>
      <c r="AR133" s="179">
        <f t="shared" si="48"/>
        <v>0</v>
      </c>
      <c r="AS133" s="179">
        <f t="shared" si="48"/>
        <v>0</v>
      </c>
      <c r="AT133" s="179">
        <f t="shared" si="48"/>
        <v>0</v>
      </c>
      <c r="AU133" s="179">
        <f t="shared" si="48"/>
        <v>0</v>
      </c>
      <c r="AV133" s="179">
        <f t="shared" si="48"/>
        <v>0</v>
      </c>
      <c r="AW133" s="179">
        <f t="shared" si="48"/>
        <v>0</v>
      </c>
      <c r="AX133" s="179">
        <f t="shared" si="47"/>
        <v>0</v>
      </c>
      <c r="AY133" s="179">
        <f t="shared" si="47"/>
        <v>0</v>
      </c>
      <c r="AZ133" s="179">
        <f t="shared" si="47"/>
        <v>0</v>
      </c>
      <c r="BA133" s="179">
        <f t="shared" si="47"/>
        <v>0</v>
      </c>
      <c r="BB133" s="179">
        <f t="shared" si="47"/>
        <v>0</v>
      </c>
      <c r="BC133" s="179">
        <f t="shared" si="47"/>
        <v>0</v>
      </c>
      <c r="BD133" s="181">
        <f t="shared" si="46"/>
        <v>1</v>
      </c>
      <c r="BE133" s="227">
        <v>1</v>
      </c>
    </row>
    <row r="134" spans="1:57" ht="15.75" x14ac:dyDescent="0.25">
      <c r="A134" s="73"/>
      <c r="B134" s="73"/>
      <c r="C134" s="198"/>
      <c r="D134" s="40" t="s">
        <v>102</v>
      </c>
      <c r="E134" s="41" t="s">
        <v>10</v>
      </c>
      <c r="F134" s="139" t="s">
        <v>104</v>
      </c>
      <c r="G134" s="31">
        <v>0</v>
      </c>
      <c r="H134" s="114">
        <v>0</v>
      </c>
      <c r="I134" s="31">
        <v>1056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0</v>
      </c>
      <c r="U134" s="31">
        <v>0</v>
      </c>
      <c r="V134" s="31">
        <v>0</v>
      </c>
      <c r="W134" s="163">
        <v>0</v>
      </c>
      <c r="X134" s="31">
        <v>0</v>
      </c>
      <c r="Y134" s="31">
        <v>0</v>
      </c>
      <c r="Z134" s="31">
        <v>0</v>
      </c>
      <c r="AA134" s="69">
        <f t="shared" si="45"/>
        <v>1056</v>
      </c>
      <c r="AB134" s="201"/>
      <c r="AF134" s="198"/>
      <c r="AG134" s="40" t="s">
        <v>102</v>
      </c>
      <c r="AH134" s="41" t="s">
        <v>10</v>
      </c>
      <c r="AI134" s="57" t="s">
        <v>104</v>
      </c>
      <c r="AJ134" s="179">
        <f t="shared" si="44"/>
        <v>0</v>
      </c>
      <c r="AK134" s="179">
        <f t="shared" si="44"/>
        <v>0</v>
      </c>
      <c r="AL134" s="179">
        <f t="shared" si="44"/>
        <v>1</v>
      </c>
      <c r="AM134" s="179">
        <f t="shared" si="44"/>
        <v>0</v>
      </c>
      <c r="AN134" s="179">
        <f t="shared" si="44"/>
        <v>0</v>
      </c>
      <c r="AO134" s="179">
        <f t="shared" si="44"/>
        <v>0</v>
      </c>
      <c r="AP134" s="179">
        <f t="shared" si="44"/>
        <v>0</v>
      </c>
      <c r="AQ134" s="179">
        <f t="shared" si="44"/>
        <v>0</v>
      </c>
      <c r="AR134" s="179">
        <f t="shared" si="48"/>
        <v>0</v>
      </c>
      <c r="AS134" s="179">
        <f t="shared" si="48"/>
        <v>0</v>
      </c>
      <c r="AT134" s="179">
        <f t="shared" si="48"/>
        <v>0</v>
      </c>
      <c r="AU134" s="179">
        <f t="shared" si="48"/>
        <v>0</v>
      </c>
      <c r="AV134" s="179">
        <f t="shared" si="48"/>
        <v>0</v>
      </c>
      <c r="AW134" s="179">
        <f t="shared" si="48"/>
        <v>0</v>
      </c>
      <c r="AX134" s="179">
        <f t="shared" si="47"/>
        <v>0</v>
      </c>
      <c r="AY134" s="179">
        <f t="shared" si="47"/>
        <v>0</v>
      </c>
      <c r="AZ134" s="179">
        <f t="shared" si="47"/>
        <v>0</v>
      </c>
      <c r="BA134" s="179">
        <f t="shared" si="47"/>
        <v>0</v>
      </c>
      <c r="BB134" s="179">
        <f t="shared" si="47"/>
        <v>0</v>
      </c>
      <c r="BC134" s="179">
        <f t="shared" si="47"/>
        <v>0</v>
      </c>
      <c r="BD134" s="181">
        <f t="shared" si="46"/>
        <v>1</v>
      </c>
      <c r="BE134" s="225"/>
    </row>
    <row r="135" spans="1:57" ht="15.75" x14ac:dyDescent="0.25">
      <c r="A135" s="73"/>
      <c r="B135" s="109"/>
      <c r="C135" s="199"/>
      <c r="D135" s="42" t="s">
        <v>102</v>
      </c>
      <c r="E135" s="43" t="s">
        <v>10</v>
      </c>
      <c r="F135" s="129" t="s">
        <v>191</v>
      </c>
      <c r="G135" s="87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63"/>
      <c r="X135" s="114"/>
      <c r="Y135" s="114"/>
      <c r="Z135" s="87"/>
      <c r="AA135" s="69">
        <f t="shared" si="45"/>
        <v>0</v>
      </c>
      <c r="AB135" s="202"/>
      <c r="AF135" s="199"/>
      <c r="AG135" s="42" t="s">
        <v>102</v>
      </c>
      <c r="AH135" s="43" t="s">
        <v>10</v>
      </c>
      <c r="AI135" s="43" t="s">
        <v>191</v>
      </c>
      <c r="AJ135" s="192"/>
      <c r="AK135" s="192"/>
      <c r="AL135" s="192"/>
      <c r="AM135" s="192"/>
      <c r="AN135" s="192"/>
      <c r="AO135" s="192"/>
      <c r="AP135" s="192"/>
      <c r="AQ135" s="192"/>
      <c r="AR135" s="192"/>
      <c r="AS135" s="192"/>
      <c r="AT135" s="192"/>
      <c r="AU135" s="192"/>
      <c r="AV135" s="192"/>
      <c r="AW135" s="192"/>
      <c r="AX135" s="192"/>
      <c r="AY135" s="192"/>
      <c r="AZ135" s="192"/>
      <c r="BA135" s="192"/>
      <c r="BB135" s="192"/>
      <c r="BC135" s="192"/>
      <c r="BD135" s="181">
        <f t="shared" si="46"/>
        <v>0</v>
      </c>
      <c r="BE135" s="226"/>
    </row>
    <row r="136" spans="1:57" ht="15.75" x14ac:dyDescent="0.25">
      <c r="A136" s="73"/>
      <c r="B136" s="73"/>
      <c r="C136" s="197"/>
      <c r="D136" s="49" t="s">
        <v>105</v>
      </c>
      <c r="E136" s="50" t="s">
        <v>14</v>
      </c>
      <c r="F136" s="140" t="s">
        <v>106</v>
      </c>
      <c r="G136" s="91">
        <v>0</v>
      </c>
      <c r="H136" s="121">
        <v>0</v>
      </c>
      <c r="I136" s="91">
        <v>0</v>
      </c>
      <c r="J136" s="91">
        <v>0</v>
      </c>
      <c r="K136" s="91">
        <v>0</v>
      </c>
      <c r="L136" s="91">
        <v>0</v>
      </c>
      <c r="M136" s="91">
        <v>0</v>
      </c>
      <c r="N136" s="91">
        <v>1862.6</v>
      </c>
      <c r="O136" s="91">
        <v>0</v>
      </c>
      <c r="P136" s="91">
        <v>0</v>
      </c>
      <c r="Q136" s="91">
        <v>0</v>
      </c>
      <c r="R136" s="91">
        <v>0</v>
      </c>
      <c r="S136" s="91">
        <v>0</v>
      </c>
      <c r="T136" s="91">
        <v>0</v>
      </c>
      <c r="U136" s="91">
        <v>0</v>
      </c>
      <c r="V136" s="91">
        <v>0</v>
      </c>
      <c r="W136" s="170">
        <v>0</v>
      </c>
      <c r="X136" s="91">
        <v>0</v>
      </c>
      <c r="Y136" s="91">
        <v>0</v>
      </c>
      <c r="Z136" s="91">
        <v>0</v>
      </c>
      <c r="AA136" s="69">
        <f t="shared" si="45"/>
        <v>1862.6</v>
      </c>
      <c r="AB136" s="203">
        <f>SUM(AA136:AA144)</f>
        <v>6797.4500000000007</v>
      </c>
      <c r="AF136" s="197"/>
      <c r="AG136" s="46" t="s">
        <v>105</v>
      </c>
      <c r="AH136" s="47" t="s">
        <v>14</v>
      </c>
      <c r="AI136" s="60" t="s">
        <v>106</v>
      </c>
      <c r="AJ136" s="179">
        <f t="shared" si="44"/>
        <v>0</v>
      </c>
      <c r="AK136" s="179">
        <f t="shared" si="44"/>
        <v>0</v>
      </c>
      <c r="AL136" s="179">
        <f t="shared" si="44"/>
        <v>0</v>
      </c>
      <c r="AM136" s="179">
        <f t="shared" si="44"/>
        <v>0</v>
      </c>
      <c r="AN136" s="179">
        <f t="shared" si="44"/>
        <v>0</v>
      </c>
      <c r="AO136" s="179">
        <f t="shared" si="44"/>
        <v>0</v>
      </c>
      <c r="AP136" s="179">
        <f t="shared" si="44"/>
        <v>0</v>
      </c>
      <c r="AQ136" s="179">
        <f t="shared" si="44"/>
        <v>1</v>
      </c>
      <c r="AR136" s="179">
        <f t="shared" si="48"/>
        <v>0</v>
      </c>
      <c r="AS136" s="179">
        <f t="shared" si="48"/>
        <v>0</v>
      </c>
      <c r="AT136" s="179">
        <f t="shared" si="48"/>
        <v>0</v>
      </c>
      <c r="AU136" s="179">
        <f t="shared" si="48"/>
        <v>0</v>
      </c>
      <c r="AV136" s="179">
        <f t="shared" si="48"/>
        <v>0</v>
      </c>
      <c r="AW136" s="179">
        <f t="shared" si="48"/>
        <v>0</v>
      </c>
      <c r="AX136" s="179">
        <f t="shared" si="47"/>
        <v>0</v>
      </c>
      <c r="AY136" s="179">
        <f t="shared" si="47"/>
        <v>0</v>
      </c>
      <c r="AZ136" s="179">
        <f t="shared" si="47"/>
        <v>0</v>
      </c>
      <c r="BA136" s="179">
        <f t="shared" si="47"/>
        <v>0</v>
      </c>
      <c r="BB136" s="179">
        <f t="shared" si="47"/>
        <v>0</v>
      </c>
      <c r="BC136" s="179">
        <f t="shared" si="47"/>
        <v>0</v>
      </c>
      <c r="BD136" s="181">
        <f t="shared" si="46"/>
        <v>1</v>
      </c>
      <c r="BE136" s="227">
        <v>1</v>
      </c>
    </row>
    <row r="137" spans="1:57" ht="15.75" x14ac:dyDescent="0.25">
      <c r="A137" s="73"/>
      <c r="B137" s="73"/>
      <c r="C137" s="198"/>
      <c r="D137" s="46" t="s">
        <v>105</v>
      </c>
      <c r="E137" s="47" t="s">
        <v>14</v>
      </c>
      <c r="F137" s="141" t="s">
        <v>107</v>
      </c>
      <c r="G137" s="31">
        <v>0</v>
      </c>
      <c r="H137" s="114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444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U137" s="31">
        <v>0</v>
      </c>
      <c r="V137" s="31">
        <v>0</v>
      </c>
      <c r="W137" s="163">
        <v>0</v>
      </c>
      <c r="X137" s="31">
        <v>0</v>
      </c>
      <c r="Y137" s="31">
        <v>0</v>
      </c>
      <c r="Z137" s="31">
        <v>0</v>
      </c>
      <c r="AA137" s="69">
        <f t="shared" si="45"/>
        <v>444</v>
      </c>
      <c r="AB137" s="201"/>
      <c r="AF137" s="198"/>
      <c r="AG137" s="46" t="s">
        <v>105</v>
      </c>
      <c r="AH137" s="47" t="s">
        <v>14</v>
      </c>
      <c r="AI137" s="48" t="s">
        <v>107</v>
      </c>
      <c r="AJ137" s="179">
        <f t="shared" si="44"/>
        <v>0</v>
      </c>
      <c r="AK137" s="179">
        <f t="shared" si="44"/>
        <v>0</v>
      </c>
      <c r="AL137" s="179">
        <f t="shared" si="44"/>
        <v>0</v>
      </c>
      <c r="AM137" s="179">
        <f t="shared" si="44"/>
        <v>0</v>
      </c>
      <c r="AN137" s="179">
        <f t="shared" si="44"/>
        <v>0</v>
      </c>
      <c r="AO137" s="179">
        <f t="shared" si="44"/>
        <v>0</v>
      </c>
      <c r="AP137" s="179">
        <f t="shared" si="44"/>
        <v>0</v>
      </c>
      <c r="AQ137" s="179">
        <f t="shared" si="44"/>
        <v>1</v>
      </c>
      <c r="AR137" s="179">
        <f t="shared" si="48"/>
        <v>0</v>
      </c>
      <c r="AS137" s="179">
        <f t="shared" si="48"/>
        <v>0</v>
      </c>
      <c r="AT137" s="179">
        <f t="shared" si="48"/>
        <v>0</v>
      </c>
      <c r="AU137" s="179">
        <f t="shared" si="48"/>
        <v>0</v>
      </c>
      <c r="AV137" s="179">
        <f t="shared" si="48"/>
        <v>0</v>
      </c>
      <c r="AW137" s="179">
        <f t="shared" si="48"/>
        <v>0</v>
      </c>
      <c r="AX137" s="179">
        <f t="shared" si="47"/>
        <v>0</v>
      </c>
      <c r="AY137" s="179">
        <f t="shared" si="47"/>
        <v>0</v>
      </c>
      <c r="AZ137" s="179">
        <f t="shared" si="47"/>
        <v>0</v>
      </c>
      <c r="BA137" s="179">
        <f t="shared" si="47"/>
        <v>0</v>
      </c>
      <c r="BB137" s="179">
        <f t="shared" si="47"/>
        <v>0</v>
      </c>
      <c r="BC137" s="179">
        <f t="shared" si="47"/>
        <v>0</v>
      </c>
      <c r="BD137" s="181">
        <f t="shared" si="46"/>
        <v>1</v>
      </c>
      <c r="BE137" s="225"/>
    </row>
    <row r="138" spans="1:57" ht="15.75" x14ac:dyDescent="0.25">
      <c r="A138" s="73"/>
      <c r="B138" s="73"/>
      <c r="C138" s="198"/>
      <c r="D138" s="46" t="s">
        <v>105</v>
      </c>
      <c r="E138" s="47" t="s">
        <v>14</v>
      </c>
      <c r="F138" s="141" t="s">
        <v>108</v>
      </c>
      <c r="G138" s="17"/>
      <c r="H138" s="119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60"/>
      <c r="X138" s="17"/>
      <c r="Y138" s="17"/>
      <c r="Z138" s="17"/>
      <c r="AA138" s="69">
        <f t="shared" si="45"/>
        <v>0</v>
      </c>
      <c r="AB138" s="201"/>
      <c r="AF138" s="198"/>
      <c r="AG138" s="46" t="s">
        <v>105</v>
      </c>
      <c r="AH138" s="47" t="s">
        <v>14</v>
      </c>
      <c r="AI138" s="48" t="s">
        <v>108</v>
      </c>
      <c r="AJ138" s="192"/>
      <c r="AK138" s="192"/>
      <c r="AL138" s="192"/>
      <c r="AM138" s="192"/>
      <c r="AN138" s="192"/>
      <c r="AO138" s="192"/>
      <c r="AP138" s="192"/>
      <c r="AQ138" s="192"/>
      <c r="AR138" s="192"/>
      <c r="AS138" s="192"/>
      <c r="AT138" s="192"/>
      <c r="AU138" s="192"/>
      <c r="AV138" s="192"/>
      <c r="AW138" s="192"/>
      <c r="AX138" s="192"/>
      <c r="AY138" s="192"/>
      <c r="AZ138" s="192"/>
      <c r="BA138" s="192"/>
      <c r="BB138" s="192"/>
      <c r="BC138" s="192"/>
      <c r="BD138" s="181">
        <f t="shared" si="46"/>
        <v>0</v>
      </c>
      <c r="BE138" s="225"/>
    </row>
    <row r="139" spans="1:57" ht="15.75" x14ac:dyDescent="0.25">
      <c r="A139" s="73"/>
      <c r="B139" s="73"/>
      <c r="C139" s="198"/>
      <c r="D139" s="46" t="s">
        <v>105</v>
      </c>
      <c r="E139" s="47" t="s">
        <v>14</v>
      </c>
      <c r="F139" s="141" t="s">
        <v>109</v>
      </c>
      <c r="G139" s="31">
        <v>0</v>
      </c>
      <c r="H139" s="114">
        <v>54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858.75</v>
      </c>
      <c r="O139" s="31">
        <v>0</v>
      </c>
      <c r="P139" s="31">
        <v>0</v>
      </c>
      <c r="Q139" s="31">
        <v>0</v>
      </c>
      <c r="R139" s="31">
        <v>0</v>
      </c>
      <c r="S139" s="31">
        <v>0</v>
      </c>
      <c r="T139" s="31">
        <v>0</v>
      </c>
      <c r="U139" s="31">
        <v>22.5</v>
      </c>
      <c r="V139" s="31">
        <v>0</v>
      </c>
      <c r="W139" s="163">
        <v>0</v>
      </c>
      <c r="X139" s="31">
        <v>0</v>
      </c>
      <c r="Y139" s="31">
        <v>0</v>
      </c>
      <c r="Z139" s="31">
        <v>0</v>
      </c>
      <c r="AA139" s="69">
        <f t="shared" si="45"/>
        <v>935.25</v>
      </c>
      <c r="AB139" s="201"/>
      <c r="AF139" s="198"/>
      <c r="AG139" s="46" t="s">
        <v>105</v>
      </c>
      <c r="AH139" s="47" t="s">
        <v>14</v>
      </c>
      <c r="AI139" s="48" t="s">
        <v>109</v>
      </c>
      <c r="AJ139" s="179">
        <f t="shared" si="44"/>
        <v>0</v>
      </c>
      <c r="AK139" s="179">
        <f t="shared" si="44"/>
        <v>5.7738572574178026E-2</v>
      </c>
      <c r="AL139" s="179">
        <f t="shared" si="44"/>
        <v>0</v>
      </c>
      <c r="AM139" s="179">
        <f t="shared" si="44"/>
        <v>0</v>
      </c>
      <c r="AN139" s="179">
        <f t="shared" si="44"/>
        <v>0</v>
      </c>
      <c r="AO139" s="179">
        <f t="shared" si="44"/>
        <v>0</v>
      </c>
      <c r="AP139" s="179">
        <f t="shared" si="44"/>
        <v>0</v>
      </c>
      <c r="AQ139" s="179">
        <f t="shared" si="44"/>
        <v>0.91820368885324777</v>
      </c>
      <c r="AR139" s="179">
        <f t="shared" si="48"/>
        <v>0</v>
      </c>
      <c r="AS139" s="179">
        <f t="shared" si="48"/>
        <v>0</v>
      </c>
      <c r="AT139" s="179">
        <f t="shared" si="48"/>
        <v>0</v>
      </c>
      <c r="AU139" s="179">
        <f t="shared" si="48"/>
        <v>0</v>
      </c>
      <c r="AV139" s="179">
        <f t="shared" si="48"/>
        <v>0</v>
      </c>
      <c r="AW139" s="179">
        <f t="shared" si="48"/>
        <v>0</v>
      </c>
      <c r="AX139" s="179">
        <f t="shared" si="47"/>
        <v>2.4057738572574178E-2</v>
      </c>
      <c r="AY139" s="179">
        <f t="shared" si="47"/>
        <v>0</v>
      </c>
      <c r="AZ139" s="179">
        <f t="shared" si="47"/>
        <v>0</v>
      </c>
      <c r="BA139" s="179">
        <f t="shared" si="47"/>
        <v>0</v>
      </c>
      <c r="BB139" s="179">
        <f t="shared" si="47"/>
        <v>0</v>
      </c>
      <c r="BC139" s="179">
        <f t="shared" si="47"/>
        <v>0</v>
      </c>
      <c r="BD139" s="181">
        <f t="shared" si="46"/>
        <v>1</v>
      </c>
      <c r="BE139" s="225"/>
    </row>
    <row r="140" spans="1:57" ht="15.75" x14ac:dyDescent="0.25">
      <c r="A140" s="73"/>
      <c r="B140" s="73"/>
      <c r="C140" s="198"/>
      <c r="D140" s="46" t="s">
        <v>105</v>
      </c>
      <c r="E140" s="47" t="s">
        <v>14</v>
      </c>
      <c r="F140" s="141" t="s">
        <v>110</v>
      </c>
      <c r="G140" s="31">
        <v>0</v>
      </c>
      <c r="H140" s="114">
        <v>15</v>
      </c>
      <c r="I140" s="31">
        <v>0</v>
      </c>
      <c r="J140" s="31">
        <v>0</v>
      </c>
      <c r="K140" s="31">
        <v>46</v>
      </c>
      <c r="L140" s="31">
        <v>0</v>
      </c>
      <c r="M140" s="31">
        <v>0</v>
      </c>
      <c r="N140" s="31">
        <v>1863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U140" s="31">
        <v>75</v>
      </c>
      <c r="V140" s="31">
        <v>0</v>
      </c>
      <c r="W140" s="163">
        <v>0</v>
      </c>
      <c r="X140" s="31">
        <v>0</v>
      </c>
      <c r="Y140" s="31">
        <v>80</v>
      </c>
      <c r="Z140" s="31">
        <v>0</v>
      </c>
      <c r="AA140" s="69">
        <f t="shared" si="45"/>
        <v>2079</v>
      </c>
      <c r="AB140" s="201"/>
      <c r="AF140" s="198"/>
      <c r="AG140" s="46" t="s">
        <v>105</v>
      </c>
      <c r="AH140" s="47" t="s">
        <v>14</v>
      </c>
      <c r="AI140" s="48" t="s">
        <v>110</v>
      </c>
      <c r="AJ140" s="179">
        <f t="shared" si="44"/>
        <v>0</v>
      </c>
      <c r="AK140" s="179">
        <f t="shared" si="44"/>
        <v>7.215007215007215E-3</v>
      </c>
      <c r="AL140" s="179">
        <f t="shared" si="44"/>
        <v>0</v>
      </c>
      <c r="AM140" s="179">
        <f t="shared" si="44"/>
        <v>0</v>
      </c>
      <c r="AN140" s="179">
        <f t="shared" si="44"/>
        <v>2.2126022126022125E-2</v>
      </c>
      <c r="AO140" s="179">
        <f t="shared" si="44"/>
        <v>0</v>
      </c>
      <c r="AP140" s="179">
        <f t="shared" si="44"/>
        <v>0</v>
      </c>
      <c r="AQ140" s="179">
        <f t="shared" si="44"/>
        <v>0.89610389610389607</v>
      </c>
      <c r="AR140" s="179">
        <f t="shared" si="48"/>
        <v>0</v>
      </c>
      <c r="AS140" s="179">
        <f t="shared" si="48"/>
        <v>0</v>
      </c>
      <c r="AT140" s="179">
        <f t="shared" si="48"/>
        <v>0</v>
      </c>
      <c r="AU140" s="179">
        <f t="shared" si="48"/>
        <v>0</v>
      </c>
      <c r="AV140" s="179">
        <f t="shared" si="48"/>
        <v>0</v>
      </c>
      <c r="AW140" s="179">
        <f t="shared" si="48"/>
        <v>0</v>
      </c>
      <c r="AX140" s="179">
        <f t="shared" si="47"/>
        <v>3.6075036075036072E-2</v>
      </c>
      <c r="AY140" s="179">
        <f t="shared" si="47"/>
        <v>0</v>
      </c>
      <c r="AZ140" s="179">
        <f t="shared" si="47"/>
        <v>0</v>
      </c>
      <c r="BA140" s="179">
        <f t="shared" si="47"/>
        <v>0</v>
      </c>
      <c r="BB140" s="179">
        <f t="shared" si="47"/>
        <v>3.8480038480038482E-2</v>
      </c>
      <c r="BC140" s="179">
        <f t="shared" si="47"/>
        <v>0</v>
      </c>
      <c r="BD140" s="181">
        <f t="shared" si="46"/>
        <v>0.99999999999999989</v>
      </c>
      <c r="BE140" s="225"/>
    </row>
    <row r="141" spans="1:57" ht="15.75" x14ac:dyDescent="0.25">
      <c r="A141" s="73"/>
      <c r="B141" s="73"/>
      <c r="C141" s="198"/>
      <c r="D141" s="46" t="s">
        <v>105</v>
      </c>
      <c r="E141" s="47" t="s">
        <v>14</v>
      </c>
      <c r="F141" s="141" t="s">
        <v>112</v>
      </c>
      <c r="G141" s="31"/>
      <c r="H141" s="13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13"/>
      <c r="W141" s="163"/>
      <c r="X141" s="13"/>
      <c r="Y141" s="13"/>
      <c r="Z141" s="13"/>
      <c r="AA141" s="69">
        <f t="shared" si="45"/>
        <v>0</v>
      </c>
      <c r="AB141" s="201"/>
      <c r="AF141" s="198"/>
      <c r="AG141" s="46" t="s">
        <v>105</v>
      </c>
      <c r="AH141" s="47" t="s">
        <v>14</v>
      </c>
      <c r="AI141" s="48" t="s">
        <v>112</v>
      </c>
      <c r="AJ141" s="192"/>
      <c r="AK141" s="192"/>
      <c r="AL141" s="192"/>
      <c r="AM141" s="192"/>
      <c r="AN141" s="192"/>
      <c r="AO141" s="192"/>
      <c r="AP141" s="192"/>
      <c r="AQ141" s="192"/>
      <c r="AR141" s="192"/>
      <c r="AS141" s="192"/>
      <c r="AT141" s="192"/>
      <c r="AU141" s="192"/>
      <c r="AV141" s="192"/>
      <c r="AW141" s="192"/>
      <c r="AX141" s="192"/>
      <c r="AY141" s="192"/>
      <c r="AZ141" s="192"/>
      <c r="BA141" s="192"/>
      <c r="BB141" s="192"/>
      <c r="BC141" s="192"/>
      <c r="BD141" s="181">
        <f t="shared" si="46"/>
        <v>0</v>
      </c>
      <c r="BE141" s="225"/>
    </row>
    <row r="142" spans="1:57" ht="15.75" x14ac:dyDescent="0.25">
      <c r="A142" s="73"/>
      <c r="B142" s="73"/>
      <c r="C142" s="198"/>
      <c r="D142" s="46" t="s">
        <v>105</v>
      </c>
      <c r="E142" s="47" t="s">
        <v>14</v>
      </c>
      <c r="F142" s="141" t="s">
        <v>113</v>
      </c>
      <c r="G142" s="31">
        <v>0</v>
      </c>
      <c r="H142" s="114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136.5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31">
        <v>0</v>
      </c>
      <c r="U142" s="31">
        <v>19</v>
      </c>
      <c r="V142" s="31">
        <v>0</v>
      </c>
      <c r="W142" s="163">
        <v>0</v>
      </c>
      <c r="X142" s="31">
        <v>0</v>
      </c>
      <c r="Y142" s="31">
        <v>0</v>
      </c>
      <c r="Z142" s="31">
        <v>0</v>
      </c>
      <c r="AA142" s="69">
        <f t="shared" si="45"/>
        <v>155.5</v>
      </c>
      <c r="AB142" s="201"/>
      <c r="AF142" s="198"/>
      <c r="AG142" s="46" t="s">
        <v>105</v>
      </c>
      <c r="AH142" s="47" t="s">
        <v>14</v>
      </c>
      <c r="AI142" s="48" t="s">
        <v>113</v>
      </c>
      <c r="AJ142" s="179">
        <f t="shared" ref="AJ142:AJ167" si="49">G142/$AA142</f>
        <v>0</v>
      </c>
      <c r="AK142" s="179">
        <f t="shared" ref="AK142:AW167" si="50">H142/$AA142</f>
        <v>0</v>
      </c>
      <c r="AL142" s="179">
        <f t="shared" si="50"/>
        <v>0</v>
      </c>
      <c r="AM142" s="179">
        <f t="shared" si="50"/>
        <v>0</v>
      </c>
      <c r="AN142" s="179">
        <f t="shared" si="50"/>
        <v>0</v>
      </c>
      <c r="AO142" s="179">
        <f t="shared" si="50"/>
        <v>0</v>
      </c>
      <c r="AP142" s="179">
        <f t="shared" si="50"/>
        <v>0</v>
      </c>
      <c r="AQ142" s="179">
        <f t="shared" si="50"/>
        <v>0.87781350482315113</v>
      </c>
      <c r="AR142" s="179">
        <f t="shared" si="48"/>
        <v>0</v>
      </c>
      <c r="AS142" s="179">
        <f t="shared" si="48"/>
        <v>0</v>
      </c>
      <c r="AT142" s="179">
        <f t="shared" si="48"/>
        <v>0</v>
      </c>
      <c r="AU142" s="179">
        <f t="shared" si="48"/>
        <v>0</v>
      </c>
      <c r="AV142" s="179">
        <f t="shared" si="48"/>
        <v>0</v>
      </c>
      <c r="AW142" s="179">
        <f t="shared" si="48"/>
        <v>0</v>
      </c>
      <c r="AX142" s="179">
        <f t="shared" si="47"/>
        <v>0.12218649517684887</v>
      </c>
      <c r="AY142" s="179">
        <f t="shared" si="47"/>
        <v>0</v>
      </c>
      <c r="AZ142" s="179">
        <f t="shared" si="47"/>
        <v>0</v>
      </c>
      <c r="BA142" s="179">
        <f t="shared" si="47"/>
        <v>0</v>
      </c>
      <c r="BB142" s="179">
        <f t="shared" si="47"/>
        <v>0</v>
      </c>
      <c r="BC142" s="179">
        <f t="shared" si="47"/>
        <v>0</v>
      </c>
      <c r="BD142" s="181">
        <f t="shared" si="46"/>
        <v>1</v>
      </c>
      <c r="BE142" s="225"/>
    </row>
    <row r="143" spans="1:57" ht="15.75" x14ac:dyDescent="0.25">
      <c r="A143" s="73"/>
      <c r="B143" s="73"/>
      <c r="C143" s="198"/>
      <c r="D143" s="46" t="s">
        <v>105</v>
      </c>
      <c r="E143" s="47" t="s">
        <v>14</v>
      </c>
      <c r="F143" s="141" t="s">
        <v>111</v>
      </c>
      <c r="G143" s="31">
        <v>0</v>
      </c>
      <c r="H143" s="114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1217.5999999999999</v>
      </c>
      <c r="O143" s="31">
        <v>0</v>
      </c>
      <c r="P143" s="31">
        <v>13.5</v>
      </c>
      <c r="Q143" s="31">
        <v>0</v>
      </c>
      <c r="R143" s="31">
        <v>0</v>
      </c>
      <c r="S143" s="31">
        <v>0</v>
      </c>
      <c r="T143" s="31">
        <v>0</v>
      </c>
      <c r="U143" s="31">
        <v>15</v>
      </c>
      <c r="V143" s="31">
        <v>0</v>
      </c>
      <c r="W143" s="163">
        <v>0</v>
      </c>
      <c r="X143" s="31">
        <v>0</v>
      </c>
      <c r="Y143" s="31">
        <v>75</v>
      </c>
      <c r="Z143" s="31">
        <v>0</v>
      </c>
      <c r="AA143" s="69">
        <f t="shared" si="45"/>
        <v>1321.1</v>
      </c>
      <c r="AB143" s="201"/>
      <c r="AF143" s="198"/>
      <c r="AG143" s="46" t="s">
        <v>105</v>
      </c>
      <c r="AH143" s="47" t="s">
        <v>14</v>
      </c>
      <c r="AI143" s="48" t="s">
        <v>111</v>
      </c>
      <c r="AJ143" s="179">
        <f t="shared" si="49"/>
        <v>0</v>
      </c>
      <c r="AK143" s="179">
        <f t="shared" si="50"/>
        <v>0</v>
      </c>
      <c r="AL143" s="179">
        <f t="shared" si="50"/>
        <v>0</v>
      </c>
      <c r="AM143" s="179">
        <f t="shared" si="50"/>
        <v>0</v>
      </c>
      <c r="AN143" s="179">
        <f t="shared" si="50"/>
        <v>0</v>
      </c>
      <c r="AO143" s="179">
        <f t="shared" si="50"/>
        <v>0</v>
      </c>
      <c r="AP143" s="179">
        <f t="shared" si="50"/>
        <v>0</v>
      </c>
      <c r="AQ143" s="179">
        <f t="shared" si="50"/>
        <v>0.92165619559458023</v>
      </c>
      <c r="AR143" s="179">
        <f t="shared" si="48"/>
        <v>0</v>
      </c>
      <c r="AS143" s="179">
        <f t="shared" si="48"/>
        <v>1.0218757096359096E-2</v>
      </c>
      <c r="AT143" s="179">
        <f t="shared" si="48"/>
        <v>0</v>
      </c>
      <c r="AU143" s="179">
        <f t="shared" si="48"/>
        <v>0</v>
      </c>
      <c r="AV143" s="179">
        <f t="shared" si="48"/>
        <v>0</v>
      </c>
      <c r="AW143" s="179">
        <f t="shared" si="48"/>
        <v>0</v>
      </c>
      <c r="AX143" s="179">
        <f t="shared" si="47"/>
        <v>1.1354174551510107E-2</v>
      </c>
      <c r="AY143" s="179">
        <f t="shared" si="47"/>
        <v>0</v>
      </c>
      <c r="AZ143" s="179">
        <f t="shared" si="47"/>
        <v>0</v>
      </c>
      <c r="BA143" s="179">
        <f t="shared" si="47"/>
        <v>0</v>
      </c>
      <c r="BB143" s="179">
        <f t="shared" si="47"/>
        <v>5.6770872757550529E-2</v>
      </c>
      <c r="BC143" s="179">
        <f t="shared" si="47"/>
        <v>0</v>
      </c>
      <c r="BD143" s="181">
        <f t="shared" si="46"/>
        <v>1</v>
      </c>
      <c r="BE143" s="225"/>
    </row>
    <row r="144" spans="1:57" ht="31.5" x14ac:dyDescent="0.25">
      <c r="A144" s="73"/>
      <c r="B144" s="73"/>
      <c r="C144" s="199"/>
      <c r="D144" s="42" t="s">
        <v>105</v>
      </c>
      <c r="E144" s="43" t="s">
        <v>14</v>
      </c>
      <c r="F144" s="133" t="s">
        <v>192</v>
      </c>
      <c r="G144" s="89"/>
      <c r="H144" s="120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169"/>
      <c r="X144" s="89"/>
      <c r="Y144" s="89"/>
      <c r="Z144" s="89"/>
      <c r="AA144" s="69">
        <f t="shared" si="45"/>
        <v>0</v>
      </c>
      <c r="AB144" s="202"/>
      <c r="AF144" s="199"/>
      <c r="AG144" s="46" t="s">
        <v>105</v>
      </c>
      <c r="AH144" s="47" t="s">
        <v>14</v>
      </c>
      <c r="AI144" s="48" t="s">
        <v>192</v>
      </c>
      <c r="AJ144" s="192"/>
      <c r="AK144" s="192"/>
      <c r="AL144" s="192"/>
      <c r="AM144" s="192"/>
      <c r="AN144" s="192"/>
      <c r="AO144" s="192"/>
      <c r="AP144" s="192"/>
      <c r="AQ144" s="192"/>
      <c r="AR144" s="192"/>
      <c r="AS144" s="192"/>
      <c r="AT144" s="192"/>
      <c r="AU144" s="192"/>
      <c r="AV144" s="192"/>
      <c r="AW144" s="192"/>
      <c r="AX144" s="192"/>
      <c r="AY144" s="192"/>
      <c r="AZ144" s="192"/>
      <c r="BA144" s="192"/>
      <c r="BB144" s="192"/>
      <c r="BC144" s="192"/>
      <c r="BD144" s="181">
        <f t="shared" si="46"/>
        <v>0</v>
      </c>
      <c r="BE144" s="226"/>
    </row>
    <row r="145" spans="1:57" ht="31.5" x14ac:dyDescent="0.25">
      <c r="A145" s="73"/>
      <c r="B145" s="109"/>
      <c r="C145" s="90"/>
      <c r="D145" s="51" t="s">
        <v>193</v>
      </c>
      <c r="E145" s="58" t="s">
        <v>14</v>
      </c>
      <c r="F145" s="142" t="s">
        <v>194</v>
      </c>
      <c r="G145" s="89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69"/>
      <c r="X145" s="120"/>
      <c r="Y145" s="120"/>
      <c r="Z145" s="87"/>
      <c r="AA145" s="69">
        <f t="shared" si="45"/>
        <v>0</v>
      </c>
      <c r="AB145" s="147">
        <f>SUM(AA145)</f>
        <v>0</v>
      </c>
      <c r="AF145" s="70"/>
      <c r="AG145" s="44" t="s">
        <v>193</v>
      </c>
      <c r="AH145" s="45" t="s">
        <v>14</v>
      </c>
      <c r="AI145" s="61" t="s">
        <v>194</v>
      </c>
      <c r="AJ145" s="192"/>
      <c r="AK145" s="192"/>
      <c r="AL145" s="192"/>
      <c r="AM145" s="192"/>
      <c r="AN145" s="192"/>
      <c r="AO145" s="192"/>
      <c r="AP145" s="192"/>
      <c r="AQ145" s="192"/>
      <c r="AR145" s="192"/>
      <c r="AS145" s="192"/>
      <c r="AT145" s="192"/>
      <c r="AU145" s="192"/>
      <c r="AV145" s="192"/>
      <c r="AW145" s="192"/>
      <c r="AX145" s="192"/>
      <c r="AY145" s="192"/>
      <c r="AZ145" s="192"/>
      <c r="BA145" s="192"/>
      <c r="BB145" s="192"/>
      <c r="BC145" s="192"/>
      <c r="BD145" s="181">
        <f t="shared" si="46"/>
        <v>0</v>
      </c>
      <c r="BE145" s="190">
        <f>SUM(BD145)</f>
        <v>0</v>
      </c>
    </row>
    <row r="146" spans="1:57" ht="15.75" x14ac:dyDescent="0.25">
      <c r="A146" s="73"/>
      <c r="B146" s="110"/>
      <c r="C146" s="197"/>
      <c r="D146" s="104" t="s">
        <v>114</v>
      </c>
      <c r="E146" s="105" t="s">
        <v>14</v>
      </c>
      <c r="F146" s="143" t="s">
        <v>116</v>
      </c>
      <c r="G146" s="91">
        <v>0</v>
      </c>
      <c r="H146" s="121">
        <v>0</v>
      </c>
      <c r="I146" s="91">
        <v>0</v>
      </c>
      <c r="J146" s="91">
        <v>0</v>
      </c>
      <c r="K146" s="91">
        <v>0</v>
      </c>
      <c r="L146" s="91">
        <v>0</v>
      </c>
      <c r="M146" s="91">
        <v>0</v>
      </c>
      <c r="N146" s="91"/>
      <c r="O146" s="91">
        <v>0</v>
      </c>
      <c r="P146" s="91">
        <v>0</v>
      </c>
      <c r="Q146" s="91">
        <v>0</v>
      </c>
      <c r="R146" s="91">
        <v>0</v>
      </c>
      <c r="S146" s="91">
        <v>0</v>
      </c>
      <c r="T146" s="91">
        <v>0</v>
      </c>
      <c r="U146" s="91">
        <v>0</v>
      </c>
      <c r="V146" s="91">
        <v>0</v>
      </c>
      <c r="W146" s="170">
        <v>0</v>
      </c>
      <c r="X146" s="91">
        <v>0</v>
      </c>
      <c r="Y146" s="91">
        <v>0</v>
      </c>
      <c r="Z146" s="91">
        <v>0</v>
      </c>
      <c r="AA146" s="69">
        <f t="shared" si="45"/>
        <v>0</v>
      </c>
      <c r="AB146" s="203">
        <f>SUM(AA146:AA147)</f>
        <v>1070.5</v>
      </c>
      <c r="AF146" s="197"/>
      <c r="AG146" s="59" t="s">
        <v>114</v>
      </c>
      <c r="AH146" s="57" t="s">
        <v>14</v>
      </c>
      <c r="AI146" s="62" t="s">
        <v>116</v>
      </c>
      <c r="AJ146" s="192"/>
      <c r="AK146" s="192"/>
      <c r="AL146" s="192"/>
      <c r="AM146" s="192"/>
      <c r="AN146" s="192"/>
      <c r="AO146" s="192"/>
      <c r="AP146" s="192"/>
      <c r="AQ146" s="192"/>
      <c r="AR146" s="192"/>
      <c r="AS146" s="192"/>
      <c r="AT146" s="192"/>
      <c r="AU146" s="192"/>
      <c r="AV146" s="192"/>
      <c r="AW146" s="192"/>
      <c r="AX146" s="192"/>
      <c r="AY146" s="192"/>
      <c r="AZ146" s="192"/>
      <c r="BA146" s="192"/>
      <c r="BB146" s="192"/>
      <c r="BC146" s="192"/>
      <c r="BD146" s="181">
        <f t="shared" si="46"/>
        <v>0</v>
      </c>
      <c r="BE146" s="227">
        <v>1</v>
      </c>
    </row>
    <row r="147" spans="1:57" ht="15.75" x14ac:dyDescent="0.25">
      <c r="A147" s="73"/>
      <c r="B147" s="109"/>
      <c r="C147" s="199"/>
      <c r="D147" s="58" t="s">
        <v>114</v>
      </c>
      <c r="E147" s="58" t="s">
        <v>14</v>
      </c>
      <c r="F147" s="142" t="s">
        <v>115</v>
      </c>
      <c r="G147" s="84">
        <v>0</v>
      </c>
      <c r="H147" s="115">
        <v>0</v>
      </c>
      <c r="I147" s="84">
        <v>36</v>
      </c>
      <c r="J147" s="84">
        <v>0</v>
      </c>
      <c r="K147" s="84">
        <v>0</v>
      </c>
      <c r="L147" s="84">
        <v>0</v>
      </c>
      <c r="M147" s="84">
        <v>0</v>
      </c>
      <c r="N147" s="84">
        <f>1010.5+24</f>
        <v>1034.5</v>
      </c>
      <c r="O147" s="84">
        <v>0</v>
      </c>
      <c r="P147" s="84">
        <v>0</v>
      </c>
      <c r="Q147" s="84">
        <v>0</v>
      </c>
      <c r="R147" s="84">
        <v>0</v>
      </c>
      <c r="S147" s="84">
        <v>0</v>
      </c>
      <c r="T147" s="84">
        <v>0</v>
      </c>
      <c r="U147" s="84">
        <v>0</v>
      </c>
      <c r="V147" s="84">
        <v>0</v>
      </c>
      <c r="W147" s="164">
        <v>0</v>
      </c>
      <c r="X147" s="84">
        <v>0</v>
      </c>
      <c r="Y147" s="84">
        <v>0</v>
      </c>
      <c r="Z147" s="84">
        <v>0</v>
      </c>
      <c r="AA147" s="69">
        <f t="shared" si="45"/>
        <v>1070.5</v>
      </c>
      <c r="AB147" s="202"/>
      <c r="AF147" s="199"/>
      <c r="AG147" s="58" t="s">
        <v>114</v>
      </c>
      <c r="AH147" s="57" t="s">
        <v>14</v>
      </c>
      <c r="AI147" s="54" t="s">
        <v>115</v>
      </c>
      <c r="AJ147" s="179">
        <f t="shared" si="49"/>
        <v>0</v>
      </c>
      <c r="AK147" s="179">
        <f t="shared" si="50"/>
        <v>0</v>
      </c>
      <c r="AL147" s="179">
        <f t="shared" si="50"/>
        <v>3.3629145259224662E-2</v>
      </c>
      <c r="AM147" s="179">
        <f t="shared" si="50"/>
        <v>0</v>
      </c>
      <c r="AN147" s="179">
        <f t="shared" si="50"/>
        <v>0</v>
      </c>
      <c r="AO147" s="179">
        <f t="shared" si="50"/>
        <v>0</v>
      </c>
      <c r="AP147" s="179">
        <f t="shared" si="50"/>
        <v>0</v>
      </c>
      <c r="AQ147" s="179">
        <f t="shared" si="50"/>
        <v>0.96637085474077533</v>
      </c>
      <c r="AR147" s="179">
        <f t="shared" si="48"/>
        <v>0</v>
      </c>
      <c r="AS147" s="179">
        <f t="shared" si="48"/>
        <v>0</v>
      </c>
      <c r="AT147" s="179">
        <f t="shared" si="48"/>
        <v>0</v>
      </c>
      <c r="AU147" s="179">
        <f t="shared" si="48"/>
        <v>0</v>
      </c>
      <c r="AV147" s="179">
        <f t="shared" si="48"/>
        <v>0</v>
      </c>
      <c r="AW147" s="179">
        <f t="shared" si="48"/>
        <v>0</v>
      </c>
      <c r="AX147" s="179">
        <f t="shared" si="47"/>
        <v>0</v>
      </c>
      <c r="AY147" s="179">
        <f t="shared" si="47"/>
        <v>0</v>
      </c>
      <c r="AZ147" s="179">
        <f t="shared" si="47"/>
        <v>0</v>
      </c>
      <c r="BA147" s="179">
        <f t="shared" si="47"/>
        <v>0</v>
      </c>
      <c r="BB147" s="179">
        <f t="shared" si="47"/>
        <v>0</v>
      </c>
      <c r="BC147" s="179">
        <f t="shared" si="47"/>
        <v>0</v>
      </c>
      <c r="BD147" s="181">
        <f t="shared" si="46"/>
        <v>1</v>
      </c>
      <c r="BE147" s="226"/>
    </row>
    <row r="148" spans="1:57" ht="15.75" x14ac:dyDescent="0.25">
      <c r="A148" s="73"/>
      <c r="B148" s="73"/>
      <c r="C148" s="198"/>
      <c r="D148" s="94" t="s">
        <v>195</v>
      </c>
      <c r="E148" s="50" t="s">
        <v>16</v>
      </c>
      <c r="F148" s="130" t="s">
        <v>117</v>
      </c>
      <c r="G148" s="91">
        <v>0</v>
      </c>
      <c r="H148" s="121">
        <v>0</v>
      </c>
      <c r="I148" s="91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36</v>
      </c>
      <c r="O148" s="91">
        <v>0</v>
      </c>
      <c r="P148" s="91">
        <v>11092.3488</v>
      </c>
      <c r="Q148" s="91">
        <v>0</v>
      </c>
      <c r="R148" s="91">
        <v>0</v>
      </c>
      <c r="S148" s="91">
        <v>0</v>
      </c>
      <c r="T148" s="91">
        <v>0</v>
      </c>
      <c r="U148" s="91">
        <v>30</v>
      </c>
      <c r="V148" s="91">
        <v>0</v>
      </c>
      <c r="W148" s="170">
        <v>0</v>
      </c>
      <c r="X148" s="91">
        <v>0</v>
      </c>
      <c r="Y148" s="91">
        <v>0</v>
      </c>
      <c r="Z148" s="91">
        <v>0</v>
      </c>
      <c r="AA148" s="69">
        <f t="shared" si="45"/>
        <v>11158.3488</v>
      </c>
      <c r="AB148" s="203">
        <f>SUM(AA148:AA151)</f>
        <v>11158.3488</v>
      </c>
      <c r="AF148" s="197"/>
      <c r="AG148" s="40" t="s">
        <v>195</v>
      </c>
      <c r="AH148" s="50" t="s">
        <v>16</v>
      </c>
      <c r="AI148" s="50" t="s">
        <v>117</v>
      </c>
      <c r="AJ148" s="179">
        <f t="shared" si="49"/>
        <v>0</v>
      </c>
      <c r="AK148" s="179">
        <f t="shared" si="50"/>
        <v>0</v>
      </c>
      <c r="AL148" s="179">
        <f t="shared" si="50"/>
        <v>0</v>
      </c>
      <c r="AM148" s="179">
        <f t="shared" si="50"/>
        <v>0</v>
      </c>
      <c r="AN148" s="179">
        <f t="shared" si="50"/>
        <v>0</v>
      </c>
      <c r="AO148" s="179">
        <f t="shared" si="50"/>
        <v>0</v>
      </c>
      <c r="AP148" s="179">
        <f t="shared" si="50"/>
        <v>0</v>
      </c>
      <c r="AQ148" s="179">
        <f t="shared" si="50"/>
        <v>3.2262838028508305E-3</v>
      </c>
      <c r="AR148" s="179">
        <f t="shared" si="48"/>
        <v>0</v>
      </c>
      <c r="AS148" s="179">
        <f t="shared" si="48"/>
        <v>0.99408514636144019</v>
      </c>
      <c r="AT148" s="179">
        <f t="shared" si="48"/>
        <v>0</v>
      </c>
      <c r="AU148" s="179">
        <f t="shared" si="48"/>
        <v>0</v>
      </c>
      <c r="AV148" s="179">
        <f t="shared" si="48"/>
        <v>0</v>
      </c>
      <c r="AW148" s="179">
        <f t="shared" si="48"/>
        <v>0</v>
      </c>
      <c r="AX148" s="179">
        <f t="shared" si="47"/>
        <v>2.6885698357090254E-3</v>
      </c>
      <c r="AY148" s="179">
        <f t="shared" si="47"/>
        <v>0</v>
      </c>
      <c r="AZ148" s="179">
        <f t="shared" si="47"/>
        <v>0</v>
      </c>
      <c r="BA148" s="179">
        <f t="shared" si="47"/>
        <v>0</v>
      </c>
      <c r="BB148" s="179">
        <f t="shared" si="47"/>
        <v>0</v>
      </c>
      <c r="BC148" s="179">
        <f t="shared" si="47"/>
        <v>0</v>
      </c>
      <c r="BD148" s="181">
        <f t="shared" si="46"/>
        <v>1</v>
      </c>
      <c r="BE148" s="227">
        <v>1</v>
      </c>
    </row>
    <row r="149" spans="1:57" ht="15.75" x14ac:dyDescent="0.25">
      <c r="A149" s="73"/>
      <c r="B149" s="73"/>
      <c r="C149" s="198"/>
      <c r="D149" s="96" t="s">
        <v>195</v>
      </c>
      <c r="E149" s="47" t="s">
        <v>16</v>
      </c>
      <c r="F149" s="128" t="s">
        <v>118</v>
      </c>
      <c r="G149" s="17"/>
      <c r="H149" s="119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60"/>
      <c r="X149" s="17"/>
      <c r="Y149" s="17"/>
      <c r="Z149" s="17"/>
      <c r="AA149" s="69">
        <f t="shared" si="45"/>
        <v>0</v>
      </c>
      <c r="AB149" s="201"/>
      <c r="AF149" s="198"/>
      <c r="AG149" s="46" t="s">
        <v>195</v>
      </c>
      <c r="AH149" s="47" t="s">
        <v>16</v>
      </c>
      <c r="AI149" s="47" t="s">
        <v>118</v>
      </c>
      <c r="AJ149" s="192"/>
      <c r="AK149" s="192"/>
      <c r="AL149" s="192"/>
      <c r="AM149" s="192"/>
      <c r="AN149" s="192"/>
      <c r="AO149" s="192"/>
      <c r="AP149" s="192"/>
      <c r="AQ149" s="192"/>
      <c r="AR149" s="192"/>
      <c r="AS149" s="192"/>
      <c r="AT149" s="192"/>
      <c r="AU149" s="192"/>
      <c r="AV149" s="192"/>
      <c r="AW149" s="192"/>
      <c r="AX149" s="192"/>
      <c r="AY149" s="192"/>
      <c r="AZ149" s="192"/>
      <c r="BA149" s="192"/>
      <c r="BB149" s="192"/>
      <c r="BC149" s="192"/>
      <c r="BD149" s="181">
        <f t="shared" si="46"/>
        <v>0</v>
      </c>
      <c r="BE149" s="225"/>
    </row>
    <row r="150" spans="1:57" ht="15.75" x14ac:dyDescent="0.25">
      <c r="A150" s="73"/>
      <c r="B150" s="73"/>
      <c r="C150" s="198"/>
      <c r="D150" s="96" t="s">
        <v>195</v>
      </c>
      <c r="E150" s="47" t="s">
        <v>16</v>
      </c>
      <c r="F150" s="128" t="s">
        <v>119</v>
      </c>
      <c r="G150" s="17"/>
      <c r="H150" s="119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60"/>
      <c r="X150" s="17"/>
      <c r="Y150" s="17"/>
      <c r="Z150" s="17"/>
      <c r="AA150" s="69">
        <f t="shared" si="45"/>
        <v>0</v>
      </c>
      <c r="AB150" s="201"/>
      <c r="AF150" s="198"/>
      <c r="AG150" s="46" t="s">
        <v>195</v>
      </c>
      <c r="AH150" s="47" t="s">
        <v>16</v>
      </c>
      <c r="AI150" s="47" t="s">
        <v>119</v>
      </c>
      <c r="AJ150" s="192"/>
      <c r="AK150" s="192"/>
      <c r="AL150" s="192"/>
      <c r="AM150" s="192"/>
      <c r="AN150" s="192"/>
      <c r="AO150" s="192"/>
      <c r="AP150" s="192"/>
      <c r="AQ150" s="192"/>
      <c r="AR150" s="192"/>
      <c r="AS150" s="192"/>
      <c r="AT150" s="192"/>
      <c r="AU150" s="192"/>
      <c r="AV150" s="192"/>
      <c r="AW150" s="192"/>
      <c r="AX150" s="192"/>
      <c r="AY150" s="192"/>
      <c r="AZ150" s="192"/>
      <c r="BA150" s="192"/>
      <c r="BB150" s="192"/>
      <c r="BC150" s="192"/>
      <c r="BD150" s="181">
        <f t="shared" si="46"/>
        <v>0</v>
      </c>
      <c r="BE150" s="225"/>
    </row>
    <row r="151" spans="1:57" ht="15.75" x14ac:dyDescent="0.25">
      <c r="A151" s="73"/>
      <c r="B151" s="73"/>
      <c r="C151" s="199"/>
      <c r="D151" s="102" t="s">
        <v>195</v>
      </c>
      <c r="E151" s="43" t="s">
        <v>16</v>
      </c>
      <c r="F151" s="129" t="s">
        <v>120</v>
      </c>
      <c r="G151" s="89"/>
      <c r="H151" s="120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169"/>
      <c r="X151" s="89"/>
      <c r="Y151" s="89"/>
      <c r="Z151" s="89"/>
      <c r="AA151" s="69">
        <f t="shared" si="45"/>
        <v>0</v>
      </c>
      <c r="AB151" s="202"/>
      <c r="AF151" s="199"/>
      <c r="AG151" s="42" t="s">
        <v>195</v>
      </c>
      <c r="AH151" s="43" t="s">
        <v>16</v>
      </c>
      <c r="AI151" s="43" t="s">
        <v>120</v>
      </c>
      <c r="AJ151" s="192"/>
      <c r="AK151" s="192"/>
      <c r="AL151" s="192"/>
      <c r="AM151" s="192"/>
      <c r="AN151" s="192"/>
      <c r="AO151" s="192"/>
      <c r="AP151" s="192"/>
      <c r="AQ151" s="192"/>
      <c r="AR151" s="192"/>
      <c r="AS151" s="192"/>
      <c r="AT151" s="192"/>
      <c r="AU151" s="192"/>
      <c r="AV151" s="192"/>
      <c r="AW151" s="192"/>
      <c r="AX151" s="192"/>
      <c r="AY151" s="192"/>
      <c r="AZ151" s="192"/>
      <c r="BA151" s="192"/>
      <c r="BB151" s="192"/>
      <c r="BC151" s="192"/>
      <c r="BD151" s="181">
        <f t="shared" si="46"/>
        <v>0</v>
      </c>
      <c r="BE151" s="226"/>
    </row>
    <row r="152" spans="1:57" ht="15.75" x14ac:dyDescent="0.25">
      <c r="A152" s="73"/>
      <c r="B152" s="73"/>
      <c r="C152" s="197"/>
      <c r="D152" s="94" t="s">
        <v>121</v>
      </c>
      <c r="E152" s="50" t="s">
        <v>16</v>
      </c>
      <c r="F152" s="130" t="s">
        <v>121</v>
      </c>
      <c r="G152" s="91">
        <v>0</v>
      </c>
      <c r="H152" s="121">
        <v>0</v>
      </c>
      <c r="I152" s="91">
        <v>0</v>
      </c>
      <c r="J152" s="91">
        <v>0</v>
      </c>
      <c r="K152" s="91">
        <v>0</v>
      </c>
      <c r="L152" s="91">
        <v>0</v>
      </c>
      <c r="M152" s="91">
        <v>0</v>
      </c>
      <c r="N152" s="91">
        <v>0</v>
      </c>
      <c r="O152" s="91">
        <v>0</v>
      </c>
      <c r="P152" s="91">
        <v>394.99130000000002</v>
      </c>
      <c r="Q152" s="91">
        <v>0</v>
      </c>
      <c r="R152" s="91">
        <v>0</v>
      </c>
      <c r="S152" s="91">
        <v>0</v>
      </c>
      <c r="T152" s="91">
        <v>0</v>
      </c>
      <c r="U152" s="91">
        <v>0</v>
      </c>
      <c r="V152" s="91">
        <v>0</v>
      </c>
      <c r="W152" s="170">
        <v>0</v>
      </c>
      <c r="X152" s="91">
        <v>0</v>
      </c>
      <c r="Y152" s="91">
        <v>0</v>
      </c>
      <c r="Z152" s="91">
        <v>0</v>
      </c>
      <c r="AA152" s="69">
        <f t="shared" si="45"/>
        <v>394.99130000000002</v>
      </c>
      <c r="AB152" s="203">
        <f>SUM(AA152:AA154)</f>
        <v>2103.1053999999999</v>
      </c>
      <c r="AF152" s="197"/>
      <c r="AG152" s="40" t="s">
        <v>121</v>
      </c>
      <c r="AH152" s="41" t="s">
        <v>16</v>
      </c>
      <c r="AI152" s="50" t="s">
        <v>121</v>
      </c>
      <c r="AJ152" s="179">
        <f t="shared" si="49"/>
        <v>0</v>
      </c>
      <c r="AK152" s="179">
        <f t="shared" si="50"/>
        <v>0</v>
      </c>
      <c r="AL152" s="179">
        <f t="shared" si="50"/>
        <v>0</v>
      </c>
      <c r="AM152" s="179">
        <f t="shared" si="50"/>
        <v>0</v>
      </c>
      <c r="AN152" s="179">
        <f t="shared" si="50"/>
        <v>0</v>
      </c>
      <c r="AO152" s="179">
        <f t="shared" si="50"/>
        <v>0</v>
      </c>
      <c r="AP152" s="179">
        <f t="shared" si="50"/>
        <v>0</v>
      </c>
      <c r="AQ152" s="179">
        <f t="shared" si="50"/>
        <v>0</v>
      </c>
      <c r="AR152" s="179">
        <f t="shared" si="48"/>
        <v>0</v>
      </c>
      <c r="AS152" s="179">
        <f t="shared" si="48"/>
        <v>1</v>
      </c>
      <c r="AT152" s="179">
        <f t="shared" si="48"/>
        <v>0</v>
      </c>
      <c r="AU152" s="179">
        <f t="shared" si="48"/>
        <v>0</v>
      </c>
      <c r="AV152" s="179">
        <f t="shared" si="48"/>
        <v>0</v>
      </c>
      <c r="AW152" s="179">
        <f t="shared" si="48"/>
        <v>0</v>
      </c>
      <c r="AX152" s="179">
        <f t="shared" si="47"/>
        <v>0</v>
      </c>
      <c r="AY152" s="179">
        <f t="shared" si="47"/>
        <v>0</v>
      </c>
      <c r="AZ152" s="179">
        <f t="shared" si="47"/>
        <v>0</v>
      </c>
      <c r="BA152" s="179">
        <f t="shared" si="47"/>
        <v>0</v>
      </c>
      <c r="BB152" s="179">
        <f t="shared" si="47"/>
        <v>0</v>
      </c>
      <c r="BC152" s="179">
        <f t="shared" si="47"/>
        <v>0</v>
      </c>
      <c r="BD152" s="181">
        <f t="shared" si="46"/>
        <v>1</v>
      </c>
      <c r="BE152" s="227">
        <v>1</v>
      </c>
    </row>
    <row r="153" spans="1:57" ht="15.75" x14ac:dyDescent="0.25">
      <c r="A153" s="73"/>
      <c r="B153" s="73"/>
      <c r="C153" s="198"/>
      <c r="D153" s="96" t="s">
        <v>121</v>
      </c>
      <c r="E153" s="47" t="s">
        <v>16</v>
      </c>
      <c r="F153" s="132" t="s">
        <v>123</v>
      </c>
      <c r="G153" s="17"/>
      <c r="H153" s="119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60"/>
      <c r="X153" s="17"/>
      <c r="Y153" s="17"/>
      <c r="Z153" s="17"/>
      <c r="AA153" s="69">
        <f t="shared" si="45"/>
        <v>0</v>
      </c>
      <c r="AB153" s="201"/>
      <c r="AF153" s="198"/>
      <c r="AG153" s="46" t="s">
        <v>121</v>
      </c>
      <c r="AH153" s="47" t="s">
        <v>16</v>
      </c>
      <c r="AI153" s="41" t="s">
        <v>123</v>
      </c>
      <c r="AJ153" s="192"/>
      <c r="AK153" s="192"/>
      <c r="AL153" s="192"/>
      <c r="AM153" s="192"/>
      <c r="AN153" s="192"/>
      <c r="AO153" s="192"/>
      <c r="AP153" s="192"/>
      <c r="AQ153" s="192"/>
      <c r="AR153" s="192"/>
      <c r="AS153" s="192"/>
      <c r="AT153" s="192"/>
      <c r="AU153" s="192"/>
      <c r="AV153" s="192"/>
      <c r="AW153" s="192"/>
      <c r="AX153" s="192"/>
      <c r="AY153" s="192"/>
      <c r="AZ153" s="192"/>
      <c r="BA153" s="192"/>
      <c r="BB153" s="192"/>
      <c r="BC153" s="192"/>
      <c r="BD153" s="181">
        <f t="shared" si="46"/>
        <v>0</v>
      </c>
      <c r="BE153" s="225"/>
    </row>
    <row r="154" spans="1:57" ht="15.75" x14ac:dyDescent="0.25">
      <c r="A154" s="73"/>
      <c r="B154" s="73"/>
      <c r="C154" s="199"/>
      <c r="D154" s="102" t="s">
        <v>121</v>
      </c>
      <c r="E154" s="43" t="s">
        <v>16</v>
      </c>
      <c r="F154" s="129" t="s">
        <v>122</v>
      </c>
      <c r="G154" s="84">
        <v>0</v>
      </c>
      <c r="H154" s="115">
        <v>0</v>
      </c>
      <c r="I154" s="84">
        <v>0</v>
      </c>
      <c r="J154" s="84">
        <v>0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1708.1141</v>
      </c>
      <c r="Q154" s="84">
        <v>0</v>
      </c>
      <c r="R154" s="84">
        <v>0</v>
      </c>
      <c r="S154" s="84">
        <v>0</v>
      </c>
      <c r="T154" s="84">
        <v>0</v>
      </c>
      <c r="U154" s="84">
        <v>0</v>
      </c>
      <c r="V154" s="84">
        <v>0</v>
      </c>
      <c r="W154" s="164">
        <v>0</v>
      </c>
      <c r="X154" s="84">
        <v>0</v>
      </c>
      <c r="Y154" s="84">
        <v>0</v>
      </c>
      <c r="Z154" s="84">
        <v>0</v>
      </c>
      <c r="AA154" s="69">
        <f t="shared" si="45"/>
        <v>1708.1141</v>
      </c>
      <c r="AB154" s="202"/>
      <c r="AF154" s="199"/>
      <c r="AG154" s="42" t="s">
        <v>121</v>
      </c>
      <c r="AH154" s="43" t="s">
        <v>16</v>
      </c>
      <c r="AI154" s="43" t="s">
        <v>122</v>
      </c>
      <c r="AJ154" s="179">
        <f t="shared" si="49"/>
        <v>0</v>
      </c>
      <c r="AK154" s="179">
        <f t="shared" si="50"/>
        <v>0</v>
      </c>
      <c r="AL154" s="179">
        <f t="shared" si="50"/>
        <v>0</v>
      </c>
      <c r="AM154" s="179">
        <f t="shared" si="50"/>
        <v>0</v>
      </c>
      <c r="AN154" s="179">
        <f t="shared" si="50"/>
        <v>0</v>
      </c>
      <c r="AO154" s="179">
        <f t="shared" si="50"/>
        <v>0</v>
      </c>
      <c r="AP154" s="179">
        <f t="shared" si="50"/>
        <v>0</v>
      </c>
      <c r="AQ154" s="179">
        <f t="shared" si="50"/>
        <v>0</v>
      </c>
      <c r="AR154" s="179">
        <f t="shared" si="48"/>
        <v>0</v>
      </c>
      <c r="AS154" s="179">
        <f t="shared" si="48"/>
        <v>1</v>
      </c>
      <c r="AT154" s="179">
        <f t="shared" si="48"/>
        <v>0</v>
      </c>
      <c r="AU154" s="179">
        <f t="shared" si="48"/>
        <v>0</v>
      </c>
      <c r="AV154" s="179">
        <f t="shared" si="48"/>
        <v>0</v>
      </c>
      <c r="AW154" s="179">
        <f t="shared" si="48"/>
        <v>0</v>
      </c>
      <c r="AX154" s="179">
        <f t="shared" si="47"/>
        <v>0</v>
      </c>
      <c r="AY154" s="179">
        <f t="shared" si="47"/>
        <v>0</v>
      </c>
      <c r="AZ154" s="179">
        <f t="shared" si="47"/>
        <v>0</v>
      </c>
      <c r="BA154" s="179">
        <f t="shared" si="47"/>
        <v>0</v>
      </c>
      <c r="BB154" s="179">
        <f t="shared" si="47"/>
        <v>0</v>
      </c>
      <c r="BC154" s="179">
        <f t="shared" si="47"/>
        <v>0</v>
      </c>
      <c r="BD154" s="181">
        <f t="shared" si="46"/>
        <v>1</v>
      </c>
      <c r="BE154" s="226"/>
    </row>
    <row r="155" spans="1:57" ht="15.75" x14ac:dyDescent="0.25">
      <c r="A155" s="73"/>
      <c r="B155" s="73"/>
      <c r="C155" s="197"/>
      <c r="D155" s="49" t="s">
        <v>124</v>
      </c>
      <c r="E155" s="50" t="s">
        <v>19</v>
      </c>
      <c r="F155" s="130" t="s">
        <v>125</v>
      </c>
      <c r="G155" s="91">
        <v>0</v>
      </c>
      <c r="H155" s="121">
        <v>73.5</v>
      </c>
      <c r="I155" s="91">
        <v>0</v>
      </c>
      <c r="J155" s="91">
        <v>0</v>
      </c>
      <c r="K155" s="91">
        <v>0</v>
      </c>
      <c r="L155" s="91">
        <v>0</v>
      </c>
      <c r="M155" s="91">
        <v>0</v>
      </c>
      <c r="N155" s="91">
        <v>22.5</v>
      </c>
      <c r="O155" s="91">
        <v>0</v>
      </c>
      <c r="P155" s="91">
        <v>0</v>
      </c>
      <c r="Q155" s="91">
        <v>0</v>
      </c>
      <c r="R155" s="91">
        <v>0</v>
      </c>
      <c r="S155" s="91">
        <v>0</v>
      </c>
      <c r="T155" s="91">
        <v>0</v>
      </c>
      <c r="U155" s="91">
        <v>802.5</v>
      </c>
      <c r="V155" s="91">
        <v>0</v>
      </c>
      <c r="W155" s="170">
        <v>0</v>
      </c>
      <c r="X155" s="91">
        <v>0</v>
      </c>
      <c r="Y155" s="91">
        <v>0</v>
      </c>
      <c r="Z155" s="91">
        <v>0</v>
      </c>
      <c r="AA155" s="69">
        <f t="shared" si="45"/>
        <v>898.5</v>
      </c>
      <c r="AB155" s="203">
        <f>SUM(AA155:AA159)</f>
        <v>3322.9</v>
      </c>
      <c r="AF155" s="197"/>
      <c r="AG155" s="40" t="s">
        <v>124</v>
      </c>
      <c r="AH155" s="41" t="s">
        <v>19</v>
      </c>
      <c r="AI155" s="41" t="s">
        <v>125</v>
      </c>
      <c r="AJ155" s="179">
        <f t="shared" si="49"/>
        <v>0</v>
      </c>
      <c r="AK155" s="179">
        <f t="shared" si="50"/>
        <v>8.1803005008347252E-2</v>
      </c>
      <c r="AL155" s="179">
        <f t="shared" si="50"/>
        <v>0</v>
      </c>
      <c r="AM155" s="179">
        <f t="shared" si="50"/>
        <v>0</v>
      </c>
      <c r="AN155" s="179">
        <f t="shared" si="50"/>
        <v>0</v>
      </c>
      <c r="AO155" s="179">
        <f t="shared" si="50"/>
        <v>0</v>
      </c>
      <c r="AP155" s="179">
        <f t="shared" si="50"/>
        <v>0</v>
      </c>
      <c r="AQ155" s="179">
        <f t="shared" si="50"/>
        <v>2.5041736227045076E-2</v>
      </c>
      <c r="AR155" s="179">
        <f t="shared" si="48"/>
        <v>0</v>
      </c>
      <c r="AS155" s="179">
        <f t="shared" si="48"/>
        <v>0</v>
      </c>
      <c r="AT155" s="179">
        <f t="shared" si="48"/>
        <v>0</v>
      </c>
      <c r="AU155" s="179">
        <f t="shared" si="48"/>
        <v>0</v>
      </c>
      <c r="AV155" s="179">
        <f t="shared" si="48"/>
        <v>0</v>
      </c>
      <c r="AW155" s="179">
        <f t="shared" si="48"/>
        <v>0</v>
      </c>
      <c r="AX155" s="179">
        <f t="shared" si="47"/>
        <v>0.89315525876460766</v>
      </c>
      <c r="AY155" s="179">
        <f t="shared" si="47"/>
        <v>0</v>
      </c>
      <c r="AZ155" s="179">
        <f t="shared" si="47"/>
        <v>0</v>
      </c>
      <c r="BA155" s="179">
        <f t="shared" ref="BA155:BC167" si="51">X155/$AA155</f>
        <v>0</v>
      </c>
      <c r="BB155" s="179">
        <f t="shared" si="51"/>
        <v>0</v>
      </c>
      <c r="BC155" s="179">
        <f t="shared" si="51"/>
        <v>0</v>
      </c>
      <c r="BD155" s="181">
        <f t="shared" si="46"/>
        <v>1</v>
      </c>
      <c r="BE155" s="227">
        <v>1</v>
      </c>
    </row>
    <row r="156" spans="1:57" ht="15.75" x14ac:dyDescent="0.25">
      <c r="A156" s="73"/>
      <c r="B156" s="73"/>
      <c r="C156" s="198"/>
      <c r="D156" s="46" t="s">
        <v>124</v>
      </c>
      <c r="E156" s="47" t="s">
        <v>19</v>
      </c>
      <c r="F156" s="128" t="s">
        <v>126</v>
      </c>
      <c r="G156" s="31">
        <v>0</v>
      </c>
      <c r="H156" s="114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37.5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>
        <v>1460.5</v>
      </c>
      <c r="V156" s="31">
        <v>0</v>
      </c>
      <c r="W156" s="163">
        <v>0</v>
      </c>
      <c r="X156" s="31">
        <v>0</v>
      </c>
      <c r="Y156" s="31">
        <v>0</v>
      </c>
      <c r="Z156" s="31">
        <v>0</v>
      </c>
      <c r="AA156" s="69">
        <f t="shared" si="45"/>
        <v>1498</v>
      </c>
      <c r="AB156" s="201"/>
      <c r="AF156" s="198"/>
      <c r="AG156" s="46" t="s">
        <v>124</v>
      </c>
      <c r="AH156" s="47" t="s">
        <v>19</v>
      </c>
      <c r="AI156" s="47" t="s">
        <v>126</v>
      </c>
      <c r="AJ156" s="179">
        <f t="shared" si="49"/>
        <v>0</v>
      </c>
      <c r="AK156" s="179">
        <f t="shared" si="50"/>
        <v>0</v>
      </c>
      <c r="AL156" s="179">
        <f t="shared" si="50"/>
        <v>0</v>
      </c>
      <c r="AM156" s="179">
        <f t="shared" si="50"/>
        <v>0</v>
      </c>
      <c r="AN156" s="179">
        <f t="shared" si="50"/>
        <v>0</v>
      </c>
      <c r="AO156" s="179">
        <f t="shared" si="50"/>
        <v>0</v>
      </c>
      <c r="AP156" s="179">
        <f t="shared" si="50"/>
        <v>0</v>
      </c>
      <c r="AQ156" s="179">
        <f t="shared" si="50"/>
        <v>2.5033377837116153E-2</v>
      </c>
      <c r="AR156" s="179">
        <f t="shared" si="48"/>
        <v>0</v>
      </c>
      <c r="AS156" s="179">
        <f t="shared" si="48"/>
        <v>0</v>
      </c>
      <c r="AT156" s="179">
        <f t="shared" si="48"/>
        <v>0</v>
      </c>
      <c r="AU156" s="179">
        <f t="shared" si="48"/>
        <v>0</v>
      </c>
      <c r="AV156" s="179">
        <f t="shared" si="48"/>
        <v>0</v>
      </c>
      <c r="AW156" s="179">
        <f t="shared" si="48"/>
        <v>0</v>
      </c>
      <c r="AX156" s="179">
        <f t="shared" si="48"/>
        <v>0.97496662216288388</v>
      </c>
      <c r="AY156" s="179">
        <f t="shared" si="48"/>
        <v>0</v>
      </c>
      <c r="AZ156" s="179">
        <f t="shared" si="48"/>
        <v>0</v>
      </c>
      <c r="BA156" s="179">
        <f t="shared" si="51"/>
        <v>0</v>
      </c>
      <c r="BB156" s="179">
        <f t="shared" si="51"/>
        <v>0</v>
      </c>
      <c r="BC156" s="179">
        <f t="shared" si="51"/>
        <v>0</v>
      </c>
      <c r="BD156" s="181">
        <f t="shared" si="46"/>
        <v>1</v>
      </c>
      <c r="BE156" s="225"/>
    </row>
    <row r="157" spans="1:57" ht="15.75" x14ac:dyDescent="0.25">
      <c r="A157" s="73"/>
      <c r="B157" s="73"/>
      <c r="C157" s="198"/>
      <c r="D157" s="46" t="s">
        <v>124</v>
      </c>
      <c r="E157" s="47" t="s">
        <v>19</v>
      </c>
      <c r="F157" s="128" t="s">
        <v>127</v>
      </c>
      <c r="G157" s="31">
        <v>0</v>
      </c>
      <c r="H157" s="114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18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0</v>
      </c>
      <c r="U157" s="31">
        <v>170.4</v>
      </c>
      <c r="V157" s="31">
        <v>0</v>
      </c>
      <c r="W157" s="163">
        <v>0</v>
      </c>
      <c r="X157" s="31">
        <v>0</v>
      </c>
      <c r="Y157" s="31">
        <v>0</v>
      </c>
      <c r="Z157" s="31">
        <v>0</v>
      </c>
      <c r="AA157" s="69">
        <f t="shared" si="45"/>
        <v>188.4</v>
      </c>
      <c r="AB157" s="201"/>
      <c r="AF157" s="198"/>
      <c r="AG157" s="46" t="s">
        <v>124</v>
      </c>
      <c r="AH157" s="47" t="s">
        <v>19</v>
      </c>
      <c r="AI157" s="47" t="s">
        <v>127</v>
      </c>
      <c r="AJ157" s="179">
        <f t="shared" si="49"/>
        <v>0</v>
      </c>
      <c r="AK157" s="179">
        <f t="shared" si="50"/>
        <v>0</v>
      </c>
      <c r="AL157" s="179">
        <f t="shared" si="50"/>
        <v>0</v>
      </c>
      <c r="AM157" s="179">
        <f t="shared" si="50"/>
        <v>0</v>
      </c>
      <c r="AN157" s="179">
        <f t="shared" si="50"/>
        <v>0</v>
      </c>
      <c r="AO157" s="179">
        <f t="shared" si="50"/>
        <v>0</v>
      </c>
      <c r="AP157" s="179">
        <f t="shared" si="50"/>
        <v>0</v>
      </c>
      <c r="AQ157" s="179">
        <f t="shared" si="50"/>
        <v>9.5541401273885343E-2</v>
      </c>
      <c r="AR157" s="179">
        <f t="shared" si="48"/>
        <v>0</v>
      </c>
      <c r="AS157" s="179">
        <f t="shared" si="48"/>
        <v>0</v>
      </c>
      <c r="AT157" s="179">
        <f t="shared" si="48"/>
        <v>0</v>
      </c>
      <c r="AU157" s="179">
        <f t="shared" si="48"/>
        <v>0</v>
      </c>
      <c r="AV157" s="179">
        <f t="shared" si="48"/>
        <v>0</v>
      </c>
      <c r="AW157" s="179">
        <f t="shared" si="48"/>
        <v>0</v>
      </c>
      <c r="AX157" s="179">
        <f t="shared" ref="AX157:AZ167" si="52">U157/$AA157</f>
        <v>0.90445859872611467</v>
      </c>
      <c r="AY157" s="179">
        <f t="shared" si="52"/>
        <v>0</v>
      </c>
      <c r="AZ157" s="179">
        <f t="shared" si="52"/>
        <v>0</v>
      </c>
      <c r="BA157" s="179">
        <f t="shared" si="51"/>
        <v>0</v>
      </c>
      <c r="BB157" s="179">
        <f t="shared" si="51"/>
        <v>0</v>
      </c>
      <c r="BC157" s="179">
        <f t="shared" si="51"/>
        <v>0</v>
      </c>
      <c r="BD157" s="181">
        <f t="shared" si="46"/>
        <v>1</v>
      </c>
      <c r="BE157" s="225"/>
    </row>
    <row r="158" spans="1:57" ht="15.75" x14ac:dyDescent="0.25">
      <c r="A158" s="73"/>
      <c r="B158" s="73"/>
      <c r="C158" s="198"/>
      <c r="D158" s="46" t="s">
        <v>124</v>
      </c>
      <c r="E158" s="47" t="s">
        <v>19</v>
      </c>
      <c r="F158" s="128" t="s">
        <v>128</v>
      </c>
      <c r="G158" s="31">
        <v>0</v>
      </c>
      <c r="H158" s="114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31">
        <v>0</v>
      </c>
      <c r="U158" s="31">
        <v>238.5</v>
      </c>
      <c r="V158" s="31">
        <v>0</v>
      </c>
      <c r="W158" s="163">
        <v>0</v>
      </c>
      <c r="X158" s="31">
        <v>0</v>
      </c>
      <c r="Y158" s="31">
        <v>0</v>
      </c>
      <c r="Z158" s="31">
        <v>0</v>
      </c>
      <c r="AA158" s="69">
        <f t="shared" si="45"/>
        <v>238.5</v>
      </c>
      <c r="AB158" s="201"/>
      <c r="AF158" s="198"/>
      <c r="AG158" s="46" t="s">
        <v>124</v>
      </c>
      <c r="AH158" s="47" t="s">
        <v>19</v>
      </c>
      <c r="AI158" s="47" t="s">
        <v>128</v>
      </c>
      <c r="AJ158" s="179">
        <f t="shared" si="49"/>
        <v>0</v>
      </c>
      <c r="AK158" s="179">
        <f t="shared" si="50"/>
        <v>0</v>
      </c>
      <c r="AL158" s="179">
        <f t="shared" si="50"/>
        <v>0</v>
      </c>
      <c r="AM158" s="179">
        <f t="shared" si="50"/>
        <v>0</v>
      </c>
      <c r="AN158" s="179">
        <f t="shared" si="50"/>
        <v>0</v>
      </c>
      <c r="AO158" s="179">
        <f t="shared" si="50"/>
        <v>0</v>
      </c>
      <c r="AP158" s="179">
        <f t="shared" si="50"/>
        <v>0</v>
      </c>
      <c r="AQ158" s="179">
        <f t="shared" si="50"/>
        <v>0</v>
      </c>
      <c r="AR158" s="179">
        <f t="shared" si="50"/>
        <v>0</v>
      </c>
      <c r="AS158" s="179">
        <f t="shared" si="50"/>
        <v>0</v>
      </c>
      <c r="AT158" s="179">
        <f t="shared" si="50"/>
        <v>0</v>
      </c>
      <c r="AU158" s="179">
        <f t="shared" si="50"/>
        <v>0</v>
      </c>
      <c r="AV158" s="179">
        <f t="shared" si="50"/>
        <v>0</v>
      </c>
      <c r="AW158" s="179">
        <f t="shared" si="50"/>
        <v>0</v>
      </c>
      <c r="AX158" s="179">
        <f t="shared" si="52"/>
        <v>1</v>
      </c>
      <c r="AY158" s="179">
        <f t="shared" si="52"/>
        <v>0</v>
      </c>
      <c r="AZ158" s="179">
        <f t="shared" si="52"/>
        <v>0</v>
      </c>
      <c r="BA158" s="179">
        <f t="shared" si="51"/>
        <v>0</v>
      </c>
      <c r="BB158" s="179">
        <f t="shared" si="51"/>
        <v>0</v>
      </c>
      <c r="BC158" s="179">
        <f t="shared" si="51"/>
        <v>0</v>
      </c>
      <c r="BD158" s="181">
        <f t="shared" si="46"/>
        <v>1</v>
      </c>
      <c r="BE158" s="225"/>
    </row>
    <row r="159" spans="1:57" ht="15.75" x14ac:dyDescent="0.25">
      <c r="A159" s="73"/>
      <c r="B159" s="73"/>
      <c r="C159" s="199"/>
      <c r="D159" s="42" t="s">
        <v>124</v>
      </c>
      <c r="E159" s="43" t="s">
        <v>19</v>
      </c>
      <c r="F159" s="129" t="s">
        <v>129</v>
      </c>
      <c r="G159" s="84">
        <v>0</v>
      </c>
      <c r="H159" s="115">
        <v>12</v>
      </c>
      <c r="I159" s="84">
        <v>0</v>
      </c>
      <c r="J159" s="84">
        <v>0</v>
      </c>
      <c r="K159" s="84">
        <v>0</v>
      </c>
      <c r="L159" s="84">
        <v>0</v>
      </c>
      <c r="M159" s="84">
        <v>0</v>
      </c>
      <c r="N159" s="84">
        <v>151.5</v>
      </c>
      <c r="O159" s="84">
        <v>0</v>
      </c>
      <c r="P159" s="84">
        <v>0</v>
      </c>
      <c r="Q159" s="84">
        <v>0</v>
      </c>
      <c r="R159" s="84">
        <v>0</v>
      </c>
      <c r="S159" s="84">
        <v>0</v>
      </c>
      <c r="T159" s="84">
        <v>0</v>
      </c>
      <c r="U159" s="84">
        <v>336</v>
      </c>
      <c r="V159" s="84">
        <v>0</v>
      </c>
      <c r="W159" s="164">
        <v>0</v>
      </c>
      <c r="X159" s="84">
        <v>0</v>
      </c>
      <c r="Y159" s="84">
        <v>0</v>
      </c>
      <c r="Z159" s="84">
        <v>0</v>
      </c>
      <c r="AA159" s="69">
        <f t="shared" si="45"/>
        <v>499.5</v>
      </c>
      <c r="AB159" s="202"/>
      <c r="AF159" s="199"/>
      <c r="AG159" s="42" t="s">
        <v>124</v>
      </c>
      <c r="AH159" s="43" t="s">
        <v>19</v>
      </c>
      <c r="AI159" s="43" t="s">
        <v>129</v>
      </c>
      <c r="AJ159" s="179">
        <f t="shared" si="49"/>
        <v>0</v>
      </c>
      <c r="AK159" s="179">
        <f t="shared" si="50"/>
        <v>2.4024024024024024E-2</v>
      </c>
      <c r="AL159" s="179">
        <f t="shared" si="50"/>
        <v>0</v>
      </c>
      <c r="AM159" s="179">
        <f t="shared" si="50"/>
        <v>0</v>
      </c>
      <c r="AN159" s="179">
        <f t="shared" si="50"/>
        <v>0</v>
      </c>
      <c r="AO159" s="179">
        <f t="shared" si="50"/>
        <v>0</v>
      </c>
      <c r="AP159" s="179">
        <f t="shared" si="50"/>
        <v>0</v>
      </c>
      <c r="AQ159" s="179">
        <f t="shared" si="50"/>
        <v>0.3033033033033033</v>
      </c>
      <c r="AR159" s="179">
        <f t="shared" si="50"/>
        <v>0</v>
      </c>
      <c r="AS159" s="179">
        <f t="shared" si="50"/>
        <v>0</v>
      </c>
      <c r="AT159" s="179">
        <f t="shared" si="50"/>
        <v>0</v>
      </c>
      <c r="AU159" s="179">
        <f t="shared" si="50"/>
        <v>0</v>
      </c>
      <c r="AV159" s="179">
        <f t="shared" si="50"/>
        <v>0</v>
      </c>
      <c r="AW159" s="179">
        <f t="shared" si="50"/>
        <v>0</v>
      </c>
      <c r="AX159" s="179">
        <f t="shared" si="52"/>
        <v>0.67267267267267272</v>
      </c>
      <c r="AY159" s="179">
        <f t="shared" si="52"/>
        <v>0</v>
      </c>
      <c r="AZ159" s="179">
        <f t="shared" si="52"/>
        <v>0</v>
      </c>
      <c r="BA159" s="179">
        <f t="shared" si="51"/>
        <v>0</v>
      </c>
      <c r="BB159" s="179">
        <f t="shared" si="51"/>
        <v>0</v>
      </c>
      <c r="BC159" s="179">
        <f t="shared" si="51"/>
        <v>0</v>
      </c>
      <c r="BD159" s="181">
        <f t="shared" si="46"/>
        <v>1</v>
      </c>
      <c r="BE159" s="226"/>
    </row>
    <row r="160" spans="1:57" ht="31.5" x14ac:dyDescent="0.25">
      <c r="A160" s="73"/>
      <c r="B160" s="109"/>
      <c r="C160" s="70"/>
      <c r="D160" s="44" t="s">
        <v>130</v>
      </c>
      <c r="E160" s="45" t="s">
        <v>189</v>
      </c>
      <c r="F160" s="131" t="s">
        <v>131</v>
      </c>
      <c r="G160" s="103"/>
      <c r="H160" s="125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74"/>
      <c r="X160" s="103"/>
      <c r="Y160" s="103"/>
      <c r="Z160" s="103"/>
      <c r="AA160" s="69">
        <f t="shared" si="45"/>
        <v>0</v>
      </c>
      <c r="AB160" s="146">
        <f>SUM(AA160)</f>
        <v>0</v>
      </c>
      <c r="AF160" s="70"/>
      <c r="AG160" s="44" t="s">
        <v>130</v>
      </c>
      <c r="AH160" s="45" t="s">
        <v>189</v>
      </c>
      <c r="AI160" s="45" t="s">
        <v>131</v>
      </c>
      <c r="AJ160" s="192"/>
      <c r="AK160" s="192"/>
      <c r="AL160" s="192"/>
      <c r="AM160" s="192"/>
      <c r="AN160" s="192"/>
      <c r="AO160" s="192"/>
      <c r="AP160" s="192"/>
      <c r="AQ160" s="192"/>
      <c r="AR160" s="192"/>
      <c r="AS160" s="192"/>
      <c r="AT160" s="192"/>
      <c r="AU160" s="192"/>
      <c r="AV160" s="192"/>
      <c r="AW160" s="192"/>
      <c r="AX160" s="192"/>
      <c r="AY160" s="192"/>
      <c r="AZ160" s="192"/>
      <c r="BA160" s="192"/>
      <c r="BB160" s="192"/>
      <c r="BC160" s="192"/>
      <c r="BD160" s="181">
        <f t="shared" si="46"/>
        <v>0</v>
      </c>
      <c r="BE160" s="190">
        <f>SUM(BD160)</f>
        <v>0</v>
      </c>
    </row>
    <row r="161" spans="1:57" ht="15.75" x14ac:dyDescent="0.25">
      <c r="A161" s="73"/>
      <c r="B161" s="109"/>
      <c r="C161" s="90"/>
      <c r="D161" s="51" t="s">
        <v>152</v>
      </c>
      <c r="E161" s="58" t="s">
        <v>27</v>
      </c>
      <c r="F161" s="134" t="s">
        <v>132</v>
      </c>
      <c r="G161" s="93">
        <v>0</v>
      </c>
      <c r="H161" s="122">
        <v>0</v>
      </c>
      <c r="I161" s="93">
        <v>0</v>
      </c>
      <c r="J161" s="93">
        <v>0</v>
      </c>
      <c r="K161" s="93">
        <v>0</v>
      </c>
      <c r="L161" s="93">
        <v>0</v>
      </c>
      <c r="M161" s="93">
        <v>45</v>
      </c>
      <c r="N161" s="93">
        <v>0</v>
      </c>
      <c r="O161" s="93">
        <v>0</v>
      </c>
      <c r="P161" s="93">
        <v>0</v>
      </c>
      <c r="Q161" s="93">
        <v>510</v>
      </c>
      <c r="R161" s="93">
        <v>0</v>
      </c>
      <c r="S161" s="93">
        <v>0</v>
      </c>
      <c r="T161" s="93">
        <v>0</v>
      </c>
      <c r="U161" s="93">
        <v>0</v>
      </c>
      <c r="V161" s="93">
        <v>0</v>
      </c>
      <c r="W161" s="171">
        <v>0</v>
      </c>
      <c r="X161" s="93">
        <v>0</v>
      </c>
      <c r="Y161" s="93">
        <v>0</v>
      </c>
      <c r="Z161" s="93">
        <v>0</v>
      </c>
      <c r="AA161" s="69">
        <f t="shared" ref="AA161:AA167" si="53">SUM(G161:Z161)-W161</f>
        <v>555</v>
      </c>
      <c r="AB161" s="147">
        <f>SUM(AA161)</f>
        <v>555</v>
      </c>
      <c r="AF161" s="70"/>
      <c r="AG161" s="44" t="s">
        <v>152</v>
      </c>
      <c r="AH161" s="45" t="s">
        <v>27</v>
      </c>
      <c r="AI161" s="45" t="s">
        <v>132</v>
      </c>
      <c r="AJ161" s="179">
        <f t="shared" si="49"/>
        <v>0</v>
      </c>
      <c r="AK161" s="179">
        <f t="shared" si="50"/>
        <v>0</v>
      </c>
      <c r="AL161" s="179">
        <f t="shared" si="50"/>
        <v>0</v>
      </c>
      <c r="AM161" s="179">
        <f t="shared" si="50"/>
        <v>0</v>
      </c>
      <c r="AN161" s="179">
        <f t="shared" si="50"/>
        <v>0</v>
      </c>
      <c r="AO161" s="179">
        <f t="shared" si="50"/>
        <v>0</v>
      </c>
      <c r="AP161" s="179">
        <f t="shared" si="50"/>
        <v>8.1081081081081086E-2</v>
      </c>
      <c r="AQ161" s="179">
        <f t="shared" si="50"/>
        <v>0</v>
      </c>
      <c r="AR161" s="179">
        <f t="shared" si="50"/>
        <v>0</v>
      </c>
      <c r="AS161" s="179">
        <f t="shared" si="50"/>
        <v>0</v>
      </c>
      <c r="AT161" s="179">
        <f t="shared" si="50"/>
        <v>0.91891891891891897</v>
      </c>
      <c r="AU161" s="179">
        <f t="shared" si="50"/>
        <v>0</v>
      </c>
      <c r="AV161" s="179">
        <f t="shared" si="50"/>
        <v>0</v>
      </c>
      <c r="AW161" s="179">
        <f t="shared" si="50"/>
        <v>0</v>
      </c>
      <c r="AX161" s="179">
        <f t="shared" si="52"/>
        <v>0</v>
      </c>
      <c r="AY161" s="179">
        <f t="shared" si="52"/>
        <v>0</v>
      </c>
      <c r="AZ161" s="179">
        <f t="shared" si="52"/>
        <v>0</v>
      </c>
      <c r="BA161" s="179">
        <f t="shared" si="51"/>
        <v>0</v>
      </c>
      <c r="BB161" s="179">
        <f t="shared" si="51"/>
        <v>0</v>
      </c>
      <c r="BC161" s="179">
        <f t="shared" si="51"/>
        <v>0</v>
      </c>
      <c r="BD161" s="181">
        <f t="shared" ref="BD161:BD167" si="54">SUM(AJ161:BC161)-AZ161</f>
        <v>1</v>
      </c>
      <c r="BE161" s="190">
        <f>SUM(BD161)</f>
        <v>1</v>
      </c>
    </row>
    <row r="162" spans="1:57" ht="31.5" x14ac:dyDescent="0.25">
      <c r="A162" s="73"/>
      <c r="B162" s="73"/>
      <c r="C162" s="90"/>
      <c r="D162" s="51" t="s">
        <v>133</v>
      </c>
      <c r="E162" s="58" t="s">
        <v>27</v>
      </c>
      <c r="F162" s="134" t="s">
        <v>134</v>
      </c>
      <c r="G162" s="100"/>
      <c r="H162" s="123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72"/>
      <c r="X162" s="100"/>
      <c r="Y162" s="100"/>
      <c r="Z162" s="100"/>
      <c r="AA162" s="69">
        <f t="shared" si="53"/>
        <v>0</v>
      </c>
      <c r="AB162" s="147">
        <f>SUM(AA162)</f>
        <v>0</v>
      </c>
      <c r="AF162" s="70"/>
      <c r="AG162" s="44" t="s">
        <v>133</v>
      </c>
      <c r="AH162" s="45" t="s">
        <v>27</v>
      </c>
      <c r="AI162" s="45" t="s">
        <v>134</v>
      </c>
      <c r="AJ162" s="192"/>
      <c r="AK162" s="192"/>
      <c r="AL162" s="192"/>
      <c r="AM162" s="192"/>
      <c r="AN162" s="192"/>
      <c r="AO162" s="192"/>
      <c r="AP162" s="192"/>
      <c r="AQ162" s="192"/>
      <c r="AR162" s="192"/>
      <c r="AS162" s="192"/>
      <c r="AT162" s="192"/>
      <c r="AU162" s="192"/>
      <c r="AV162" s="192"/>
      <c r="AW162" s="192"/>
      <c r="AX162" s="192"/>
      <c r="AY162" s="192"/>
      <c r="AZ162" s="192"/>
      <c r="BA162" s="192"/>
      <c r="BB162" s="192"/>
      <c r="BC162" s="192"/>
      <c r="BD162" s="181">
        <f t="shared" si="54"/>
        <v>0</v>
      </c>
      <c r="BE162" s="190">
        <f>SUM(BD162)</f>
        <v>0</v>
      </c>
    </row>
    <row r="163" spans="1:57" ht="31.5" x14ac:dyDescent="0.25">
      <c r="A163" s="73"/>
      <c r="B163" s="73"/>
      <c r="C163" s="197"/>
      <c r="D163" s="49" t="s">
        <v>135</v>
      </c>
      <c r="E163" s="50" t="s">
        <v>189</v>
      </c>
      <c r="F163" s="130" t="s">
        <v>135</v>
      </c>
      <c r="G163" s="86"/>
      <c r="H163" s="11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165"/>
      <c r="X163" s="86"/>
      <c r="Y163" s="86"/>
      <c r="Z163" s="86"/>
      <c r="AA163" s="69">
        <f t="shared" si="53"/>
        <v>0</v>
      </c>
      <c r="AB163" s="203">
        <f>SUM(AA163:AA164)</f>
        <v>0</v>
      </c>
      <c r="AF163" s="197"/>
      <c r="AG163" s="49" t="s">
        <v>135</v>
      </c>
      <c r="AH163" s="50" t="s">
        <v>189</v>
      </c>
      <c r="AI163" s="50" t="s">
        <v>135</v>
      </c>
      <c r="AJ163" s="192"/>
      <c r="AK163" s="192"/>
      <c r="AL163" s="192"/>
      <c r="AM163" s="192"/>
      <c r="AN163" s="192"/>
      <c r="AO163" s="192"/>
      <c r="AP163" s="192"/>
      <c r="AQ163" s="192"/>
      <c r="AR163" s="192"/>
      <c r="AS163" s="192"/>
      <c r="AT163" s="192"/>
      <c r="AU163" s="192"/>
      <c r="AV163" s="192"/>
      <c r="AW163" s="192"/>
      <c r="AX163" s="192"/>
      <c r="AY163" s="192"/>
      <c r="AZ163" s="192"/>
      <c r="BA163" s="192"/>
      <c r="BB163" s="192"/>
      <c r="BC163" s="192"/>
      <c r="BD163" s="181">
        <f t="shared" si="54"/>
        <v>0</v>
      </c>
      <c r="BE163" s="227">
        <v>1</v>
      </c>
    </row>
    <row r="164" spans="1:57" ht="31.5" x14ac:dyDescent="0.25">
      <c r="A164" s="73"/>
      <c r="B164" s="73"/>
      <c r="C164" s="199"/>
      <c r="D164" s="42" t="s">
        <v>135</v>
      </c>
      <c r="E164" s="43" t="s">
        <v>189</v>
      </c>
      <c r="F164" s="129" t="s">
        <v>136</v>
      </c>
      <c r="G164" s="89"/>
      <c r="H164" s="120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169"/>
      <c r="X164" s="89"/>
      <c r="Y164" s="89"/>
      <c r="Z164" s="89"/>
      <c r="AA164" s="69">
        <f t="shared" si="53"/>
        <v>0</v>
      </c>
      <c r="AB164" s="202"/>
      <c r="AF164" s="199"/>
      <c r="AG164" s="42" t="s">
        <v>135</v>
      </c>
      <c r="AH164" s="43" t="s">
        <v>189</v>
      </c>
      <c r="AI164" s="43" t="s">
        <v>136</v>
      </c>
      <c r="AJ164" s="192"/>
      <c r="AK164" s="192"/>
      <c r="AL164" s="192"/>
      <c r="AM164" s="192"/>
      <c r="AN164" s="192"/>
      <c r="AO164" s="192"/>
      <c r="AP164" s="192"/>
      <c r="AQ164" s="192"/>
      <c r="AR164" s="192"/>
      <c r="AS164" s="192"/>
      <c r="AT164" s="192"/>
      <c r="AU164" s="192"/>
      <c r="AV164" s="192"/>
      <c r="AW164" s="192"/>
      <c r="AX164" s="192"/>
      <c r="AY164" s="192"/>
      <c r="AZ164" s="192"/>
      <c r="BA164" s="192"/>
      <c r="BB164" s="192"/>
      <c r="BC164" s="192"/>
      <c r="BD164" s="181">
        <f t="shared" si="54"/>
        <v>0</v>
      </c>
      <c r="BE164" s="226"/>
    </row>
    <row r="165" spans="1:57" ht="15.75" x14ac:dyDescent="0.25">
      <c r="A165" s="73"/>
      <c r="B165" s="73"/>
      <c r="C165" s="198"/>
      <c r="D165" s="40" t="s">
        <v>137</v>
      </c>
      <c r="E165" s="41" t="s">
        <v>19</v>
      </c>
      <c r="F165" s="132" t="s">
        <v>137</v>
      </c>
      <c r="G165" s="83"/>
      <c r="H165" s="118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168"/>
      <c r="X165" s="83"/>
      <c r="Y165" s="83"/>
      <c r="Z165" s="83"/>
      <c r="AA165" s="69">
        <f t="shared" si="53"/>
        <v>0</v>
      </c>
      <c r="AB165" s="236">
        <f>SUM(AA165:AA166)</f>
        <v>0</v>
      </c>
      <c r="AF165" s="197"/>
      <c r="AG165" s="40" t="s">
        <v>137</v>
      </c>
      <c r="AH165" s="41" t="s">
        <v>19</v>
      </c>
      <c r="AI165" s="41" t="s">
        <v>137</v>
      </c>
      <c r="AJ165" s="192"/>
      <c r="AK165" s="192"/>
      <c r="AL165" s="192"/>
      <c r="AM165" s="192"/>
      <c r="AN165" s="192"/>
      <c r="AO165" s="192"/>
      <c r="AP165" s="192"/>
      <c r="AQ165" s="192"/>
      <c r="AR165" s="192"/>
      <c r="AS165" s="192"/>
      <c r="AT165" s="192"/>
      <c r="AU165" s="192"/>
      <c r="AV165" s="192"/>
      <c r="AW165" s="192"/>
      <c r="AX165" s="192"/>
      <c r="AY165" s="192"/>
      <c r="AZ165" s="192"/>
      <c r="BA165" s="192"/>
      <c r="BB165" s="192"/>
      <c r="BC165" s="192"/>
      <c r="BD165" s="181">
        <f t="shared" si="54"/>
        <v>0</v>
      </c>
      <c r="BE165" s="227">
        <v>1</v>
      </c>
    </row>
    <row r="166" spans="1:57" ht="15.75" x14ac:dyDescent="0.25">
      <c r="A166" s="73"/>
      <c r="B166" s="73"/>
      <c r="C166" s="199"/>
      <c r="D166" s="42" t="s">
        <v>137</v>
      </c>
      <c r="E166" s="43" t="s">
        <v>19</v>
      </c>
      <c r="F166" s="129" t="s">
        <v>196</v>
      </c>
      <c r="G166" s="89"/>
      <c r="H166" s="120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169"/>
      <c r="X166" s="89"/>
      <c r="Y166" s="89"/>
      <c r="Z166" s="89"/>
      <c r="AA166" s="69">
        <f t="shared" si="53"/>
        <v>0</v>
      </c>
      <c r="AB166" s="202"/>
      <c r="AF166" s="199"/>
      <c r="AG166" s="42" t="s">
        <v>137</v>
      </c>
      <c r="AH166" s="43" t="s">
        <v>19</v>
      </c>
      <c r="AI166" s="43" t="s">
        <v>196</v>
      </c>
      <c r="AJ166" s="192"/>
      <c r="AK166" s="192"/>
      <c r="AL166" s="192"/>
      <c r="AM166" s="192"/>
      <c r="AN166" s="192"/>
      <c r="AO166" s="192"/>
      <c r="AP166" s="192"/>
      <c r="AQ166" s="192"/>
      <c r="AR166" s="192"/>
      <c r="AS166" s="192"/>
      <c r="AT166" s="192"/>
      <c r="AU166" s="192"/>
      <c r="AV166" s="192"/>
      <c r="AW166" s="192"/>
      <c r="AX166" s="192"/>
      <c r="AY166" s="192"/>
      <c r="AZ166" s="192"/>
      <c r="BA166" s="192"/>
      <c r="BB166" s="192"/>
      <c r="BC166" s="192"/>
      <c r="BD166" s="181">
        <f t="shared" si="54"/>
        <v>0</v>
      </c>
      <c r="BE166" s="226"/>
    </row>
    <row r="167" spans="1:57" ht="48" thickBot="1" x14ac:dyDescent="0.3">
      <c r="A167" s="75"/>
      <c r="B167" s="75"/>
      <c r="C167" s="106"/>
      <c r="D167" s="107" t="s">
        <v>198</v>
      </c>
      <c r="E167" s="108" t="s">
        <v>198</v>
      </c>
      <c r="F167" s="144" t="s">
        <v>197</v>
      </c>
      <c r="G167" s="111">
        <v>0</v>
      </c>
      <c r="H167" s="126">
        <v>114</v>
      </c>
      <c r="I167" s="111">
        <v>51</v>
      </c>
      <c r="J167" s="111">
        <v>327</v>
      </c>
      <c r="K167" s="111">
        <v>54</v>
      </c>
      <c r="L167" s="111">
        <v>994.5</v>
      </c>
      <c r="M167" s="111">
        <v>447</v>
      </c>
      <c r="N167" s="111">
        <v>67.5</v>
      </c>
      <c r="O167" s="111">
        <v>493.5</v>
      </c>
      <c r="P167" s="111">
        <v>385.5</v>
      </c>
      <c r="Q167" s="111">
        <v>69</v>
      </c>
      <c r="R167" s="111">
        <v>0</v>
      </c>
      <c r="S167" s="111">
        <v>978</v>
      </c>
      <c r="T167" s="111">
        <v>625.5</v>
      </c>
      <c r="U167" s="111">
        <v>63</v>
      </c>
      <c r="V167" s="111">
        <v>2376</v>
      </c>
      <c r="W167" s="175">
        <v>9</v>
      </c>
      <c r="X167" s="111">
        <v>0</v>
      </c>
      <c r="Y167" s="111">
        <v>0</v>
      </c>
      <c r="Z167" s="111">
        <v>0</v>
      </c>
      <c r="AA167" s="277">
        <f t="shared" si="53"/>
        <v>7045.5</v>
      </c>
      <c r="AB167" s="148">
        <f>SUM(AA167)</f>
        <v>7045.5</v>
      </c>
      <c r="AF167" s="71"/>
      <c r="AG167" s="76" t="s">
        <v>198</v>
      </c>
      <c r="AH167" s="77" t="s">
        <v>198</v>
      </c>
      <c r="AI167" s="77" t="s">
        <v>197</v>
      </c>
      <c r="AJ167" s="179">
        <f t="shared" si="49"/>
        <v>0</v>
      </c>
      <c r="AK167" s="179">
        <f t="shared" si="50"/>
        <v>1.6180540770704705E-2</v>
      </c>
      <c r="AL167" s="179">
        <f t="shared" si="50"/>
        <v>7.2386629763678944E-3</v>
      </c>
      <c r="AM167" s="179">
        <f t="shared" si="50"/>
        <v>4.6412603789652972E-2</v>
      </c>
      <c r="AN167" s="179">
        <f t="shared" si="50"/>
        <v>7.6644666808601235E-3</v>
      </c>
      <c r="AO167" s="179">
        <f t="shared" si="50"/>
        <v>0.14115392803917395</v>
      </c>
      <c r="AP167" s="179">
        <f t="shared" si="50"/>
        <v>6.3444751969342128E-2</v>
      </c>
      <c r="AQ167" s="179">
        <f t="shared" si="50"/>
        <v>9.5805833510751552E-3</v>
      </c>
      <c r="AR167" s="179">
        <f t="shared" si="50"/>
        <v>7.0044709388971685E-2</v>
      </c>
      <c r="AS167" s="179">
        <f t="shared" si="50"/>
        <v>5.4715776027251438E-2</v>
      </c>
      <c r="AT167" s="179">
        <f t="shared" si="50"/>
        <v>9.7934852033212689E-3</v>
      </c>
      <c r="AU167" s="179">
        <f t="shared" si="50"/>
        <v>0</v>
      </c>
      <c r="AV167" s="179">
        <f t="shared" si="50"/>
        <v>0.13881200766446669</v>
      </c>
      <c r="AW167" s="179">
        <f t="shared" si="50"/>
        <v>8.8780072386629758E-2</v>
      </c>
      <c r="AX167" s="179">
        <f t="shared" si="52"/>
        <v>8.9418777943368107E-3</v>
      </c>
      <c r="AY167" s="179">
        <f t="shared" si="52"/>
        <v>0.33723653395784542</v>
      </c>
      <c r="AZ167" s="179">
        <f t="shared" si="52"/>
        <v>1.2774111134766872E-3</v>
      </c>
      <c r="BA167" s="179">
        <f t="shared" si="51"/>
        <v>0</v>
      </c>
      <c r="BB167" s="179">
        <f t="shared" si="51"/>
        <v>0</v>
      </c>
      <c r="BC167" s="179">
        <f t="shared" si="51"/>
        <v>0</v>
      </c>
      <c r="BD167" s="181">
        <f t="shared" si="54"/>
        <v>1</v>
      </c>
      <c r="BE167" s="191">
        <f>SUM(BD167)</f>
        <v>1</v>
      </c>
    </row>
  </sheetData>
  <sortState ref="F9:Z25">
    <sortCondition ref="F9"/>
  </sortState>
  <mergeCells count="106">
    <mergeCell ref="AF165:AF166"/>
    <mergeCell ref="BE165:BE166"/>
    <mergeCell ref="AF152:AF154"/>
    <mergeCell ref="BE152:BE154"/>
    <mergeCell ref="AF155:AF159"/>
    <mergeCell ref="BE155:BE159"/>
    <mergeCell ref="AF163:AF164"/>
    <mergeCell ref="BE163:BE164"/>
    <mergeCell ref="AF136:AF144"/>
    <mergeCell ref="BE136:BE144"/>
    <mergeCell ref="AF146:AF147"/>
    <mergeCell ref="BE146:BE147"/>
    <mergeCell ref="AF148:AF151"/>
    <mergeCell ref="BE148:BE151"/>
    <mergeCell ref="AF123:AF125"/>
    <mergeCell ref="BE123:BE125"/>
    <mergeCell ref="AF127:AF131"/>
    <mergeCell ref="BE127:BE131"/>
    <mergeCell ref="AF133:AF135"/>
    <mergeCell ref="BE133:BE135"/>
    <mergeCell ref="AF88:AF89"/>
    <mergeCell ref="BE88:BE89"/>
    <mergeCell ref="AF91:AF95"/>
    <mergeCell ref="BE91:BE95"/>
    <mergeCell ref="AF96:AF122"/>
    <mergeCell ref="BE96:BE122"/>
    <mergeCell ref="AF71:AF74"/>
    <mergeCell ref="BE71:BE74"/>
    <mergeCell ref="AF75:AF80"/>
    <mergeCell ref="BE75:BE80"/>
    <mergeCell ref="AF82:AF86"/>
    <mergeCell ref="BE82:BE86"/>
    <mergeCell ref="AF38:AF47"/>
    <mergeCell ref="BE38:BE47"/>
    <mergeCell ref="AF48:AF50"/>
    <mergeCell ref="BE48:BE50"/>
    <mergeCell ref="AF51:AF69"/>
    <mergeCell ref="BE51:BE69"/>
    <mergeCell ref="AF32:AF34"/>
    <mergeCell ref="BE32:BE34"/>
    <mergeCell ref="AF35:AF36"/>
    <mergeCell ref="BE35:BE36"/>
    <mergeCell ref="AF29:AF31"/>
    <mergeCell ref="AG29:AG31"/>
    <mergeCell ref="AH29:AH31"/>
    <mergeCell ref="AI29:AI31"/>
    <mergeCell ref="AJ29:BD29"/>
    <mergeCell ref="AF1:BE1"/>
    <mergeCell ref="AF4:BE4"/>
    <mergeCell ref="AI6:AI7"/>
    <mergeCell ref="AJ6:BD6"/>
    <mergeCell ref="BE6:BE7"/>
    <mergeCell ref="C29:C31"/>
    <mergeCell ref="D29:D31"/>
    <mergeCell ref="E29:E31"/>
    <mergeCell ref="F29:F31"/>
    <mergeCell ref="G29:AA29"/>
    <mergeCell ref="AB29:AB30"/>
    <mergeCell ref="BE29:BE30"/>
    <mergeCell ref="C91:C95"/>
    <mergeCell ref="AB91:AB95"/>
    <mergeCell ref="C96:C122"/>
    <mergeCell ref="AB96:AB122"/>
    <mergeCell ref="C123:C125"/>
    <mergeCell ref="C165:C166"/>
    <mergeCell ref="AB165:AB166"/>
    <mergeCell ref="C146:C147"/>
    <mergeCell ref="AB146:AB147"/>
    <mergeCell ref="C148:C151"/>
    <mergeCell ref="AB148:AB151"/>
    <mergeCell ref="C152:C154"/>
    <mergeCell ref="AB152:AB154"/>
    <mergeCell ref="AB123:AB125"/>
    <mergeCell ref="C155:C159"/>
    <mergeCell ref="AB155:AB159"/>
    <mergeCell ref="C163:C164"/>
    <mergeCell ref="AB163:AB164"/>
    <mergeCell ref="C127:C131"/>
    <mergeCell ref="AB127:AB131"/>
    <mergeCell ref="C133:C135"/>
    <mergeCell ref="AB133:AB135"/>
    <mergeCell ref="C136:C144"/>
    <mergeCell ref="AB136:AB144"/>
    <mergeCell ref="C75:C80"/>
    <mergeCell ref="AB75:AB80"/>
    <mergeCell ref="C82:C86"/>
    <mergeCell ref="AB82:AB86"/>
    <mergeCell ref="C88:C89"/>
    <mergeCell ref="AB88:AB89"/>
    <mergeCell ref="C48:C50"/>
    <mergeCell ref="AB48:AB50"/>
    <mergeCell ref="C51:C69"/>
    <mergeCell ref="AB51:AB69"/>
    <mergeCell ref="C71:C74"/>
    <mergeCell ref="AB71:AB74"/>
    <mergeCell ref="C32:C34"/>
    <mergeCell ref="AB32:AB34"/>
    <mergeCell ref="C35:C36"/>
    <mergeCell ref="AB35:AB36"/>
    <mergeCell ref="C38:C47"/>
    <mergeCell ref="AB38:AB47"/>
    <mergeCell ref="G6:AA6"/>
    <mergeCell ref="AB6:AB7"/>
    <mergeCell ref="C1:AB1"/>
    <mergeCell ref="C2:AA2"/>
    <mergeCell ref="C4:AB4"/>
  </mergeCells>
  <conditionalFormatting sqref="G9:K25 M9:P25 R9:R25 T9:Z25">
    <cfRule type="expression" dxfId="616" priority="535">
      <formula>$F9=G$7</formula>
    </cfRule>
  </conditionalFormatting>
  <conditionalFormatting sqref="I74:K74 M74:P74 R74 T74:Z74 AA32:AA167">
    <cfRule type="expression" dxfId="615" priority="534">
      <formula>AND($C32&gt;=2,$C32&lt;=MAX($A:$A))</formula>
    </cfRule>
  </conditionalFormatting>
  <conditionalFormatting sqref="I38:K38 M38:P38 R38 T38:Z38">
    <cfRule type="expression" dxfId="614" priority="483">
      <formula>AND(#REF!&gt;=2,#REF!&lt;=MAX($A:$A))</formula>
    </cfRule>
  </conditionalFormatting>
  <conditionalFormatting sqref="I38:K38 M38:P38 R38 T38:Z38">
    <cfRule type="expression" dxfId="613" priority="484">
      <formula>#REF!=#REF!</formula>
    </cfRule>
  </conditionalFormatting>
  <conditionalFormatting sqref="I35:K35 I41:K41 M41:P41 M35:P35 R35 R41 T41:Z41 T35:Z35">
    <cfRule type="expression" dxfId="612" priority="485">
      <formula>AND(#REF!&gt;=2,#REF!&lt;=MAX($A:$A))</formula>
    </cfRule>
  </conditionalFormatting>
  <conditionalFormatting sqref="I41:K41 I35:K35 M35:P35 M41:P41 R41 R35 T35:Z35 T41:Z41">
    <cfRule type="expression" dxfId="611" priority="486">
      <formula>#REF!=#REF!</formula>
    </cfRule>
  </conditionalFormatting>
  <conditionalFormatting sqref="I46:K46 I59:K59 I63:K63 M63:P63 M59:P59 M46:P46 R46 R59 R63 T63:Z63 T59:Z59 T46:Z46">
    <cfRule type="expression" dxfId="610" priority="487">
      <formula>AND(#REF!&gt;=2,#REF!&lt;=MAX($A:$A))</formula>
    </cfRule>
  </conditionalFormatting>
  <conditionalFormatting sqref="I63:K63 I59:K59 I46:K46 M46:P46 M59:P59 M63:P63 R63 R59 R46 T46:Z46 T59:Z59 T63:Z63">
    <cfRule type="expression" dxfId="609" priority="488">
      <formula>#REF!=#REF!</formula>
    </cfRule>
  </conditionalFormatting>
  <conditionalFormatting sqref="I47:K47 I53:K53 I57:K57 M57:P57 M53:P53 M47:P47 R47 R53 R57 T57:Z57 T53:Z53 T47:Z47">
    <cfRule type="expression" dxfId="608" priority="489">
      <formula>AND(#REF!&gt;=2,#REF!&lt;=MAX($A:$A))</formula>
    </cfRule>
  </conditionalFormatting>
  <conditionalFormatting sqref="I57:K57 I53:K53 I47:K47 M47:P47 M53:P53 M57:P57 R57 R53 R47 T47:Z47 T53:Z53 T57:Z57">
    <cfRule type="expression" dxfId="607" priority="490">
      <formula>#REF!=#REF!</formula>
    </cfRule>
  </conditionalFormatting>
  <conditionalFormatting sqref="I43:K43 I81:K81 I160:K160 I162:K166 I149:K151 I153:K153 I138:K138 I144:K144 M144:P144 M138:P138 M153:P153 M149:P151 M162:P166 M160:P160 M81:P81 M43:P43 R43 R81 R160 R162:R166 R149:R151 R153 R138 R144 T144:Z144 T138:Z138 T153:Z153 T149:Z151 T162:Z166 T160:Z160 T81:Z81 T43:Z43">
    <cfRule type="expression" dxfId="606" priority="491">
      <formula>AND(#REF!&gt;=2,#REF!&lt;=MAX($A:$A))</formula>
    </cfRule>
  </conditionalFormatting>
  <conditionalFormatting sqref="I43:K43 M43:P43 R43 T43:Z43">
    <cfRule type="expression" dxfId="605" priority="492">
      <formula>#REF!=#REF!</formula>
    </cfRule>
  </conditionalFormatting>
  <conditionalFormatting sqref="I48:K48 I125:K126 M125:P126 M48:P48 R48 R125:R126 T125:Z126 T48:Z48">
    <cfRule type="expression" dxfId="604" priority="493">
      <formula>AND(#REF!&gt;=2,#REF!&lt;=MAX($A:$A))</formula>
    </cfRule>
  </conditionalFormatting>
  <conditionalFormatting sqref="I48:K48 M48:P48 R48 T48:Z48">
    <cfRule type="expression" dxfId="603" priority="494">
      <formula>#REF!=#REF!</formula>
    </cfRule>
  </conditionalFormatting>
  <conditionalFormatting sqref="I87:K87 I119:K119 I116:K116 M116:P116 M119:P119 M87:P87 R87 R119 R116 T116:Z116 T119:Z119 T87:Z87">
    <cfRule type="expression" dxfId="602" priority="495">
      <formula>AND(#REF!&gt;=2,#REF!&lt;=MAX($A:$A))</formula>
    </cfRule>
  </conditionalFormatting>
  <conditionalFormatting sqref="I87:K87 M87:P87 R87 T87:Z87">
    <cfRule type="expression" dxfId="601" priority="496">
      <formula>#REF!=#REF!</formula>
    </cfRule>
  </conditionalFormatting>
  <conditionalFormatting sqref="I54:K55 I115:K115 I109:K109 I103:K103 I98:K98 I92:K92 I88:K88 I78:K78 M78:P78 M88:P88 M92:P92 M98:P98 M103:P103 M109:P109 M115:P115 M54:P55 R54:R55 R115 R109 R103 R98 R92 R88 R78 T78:Z78 T88:Z88 T92:Z92 T98:Z98 T103:Z103 T109:Z109 T115:Z115 T54:Z55">
    <cfRule type="expression" dxfId="600" priority="497">
      <formula>AND(#REF!&gt;=2,#REF!&lt;=MAX($A:$A))</formula>
    </cfRule>
  </conditionalFormatting>
  <conditionalFormatting sqref="I54:K55 M54:P55 R54:R55 T54:Z55">
    <cfRule type="expression" dxfId="599" priority="498">
      <formula>#REF!=#REF!</formula>
    </cfRule>
  </conditionalFormatting>
  <conditionalFormatting sqref="I115:K115 I109:K109 I103:K103 I98:K98 I92:K92 I88:K88 I78:K78 M78:P78 M88:P88 M92:P92 M98:P98 M103:P103 M109:P109 M115:P115 R115 R109 R103 R98 R92 R88 R78 T78:Z78 T88:Z88 T92:Z92 T98:Z98 T103:Z103 T109:Z109 T115:Z115">
    <cfRule type="expression" dxfId="598" priority="500">
      <formula>#REF!=#REF!</formula>
    </cfRule>
  </conditionalFormatting>
  <conditionalFormatting sqref="I81:K81 I160:K160 I162:K166 I149:K151 M149:P151 M162:P166 M160:P160 M81:P81 R81 R160 R162:R166 R149:R151 T149:Z151 T162:Z166 T160:Z160 T81:Z81">
    <cfRule type="expression" dxfId="597" priority="502">
      <formula>#REF!=#REF!</formula>
    </cfRule>
  </conditionalFormatting>
  <conditionalFormatting sqref="I153:K153 I138:K138 M138:P138 M153:P153 R153 R138 T138:Z138 T153:Z153">
    <cfRule type="expression" dxfId="596" priority="504">
      <formula>#REF!=#REF!</formula>
    </cfRule>
  </conditionalFormatting>
  <conditionalFormatting sqref="I144:K144 M144:P144 R144 T144:Z144">
    <cfRule type="expression" dxfId="595" priority="506">
      <formula>#REF!=#REF!</formula>
    </cfRule>
  </conditionalFormatting>
  <conditionalFormatting sqref="I125:K126 M125:P126 R125:R126 T125:Z126">
    <cfRule type="expression" dxfId="594" priority="508">
      <formula>#REF!=#REF!</formula>
    </cfRule>
  </conditionalFormatting>
  <conditionalFormatting sqref="I119:K119 I116:K116 M116:P116 M119:P119 R119 R116 T116:Z116 T119:Z119">
    <cfRule type="expression" dxfId="593" priority="510">
      <formula>#REF!=#REF!</formula>
    </cfRule>
  </conditionalFormatting>
  <conditionalFormatting sqref="I76:K76 M76:P76 R76 T76:Z76">
    <cfRule type="expression" dxfId="592" priority="511">
      <formula>AND(#REF!&gt;=2,#REF!&lt;=MAX($A:$A))</formula>
    </cfRule>
  </conditionalFormatting>
  <conditionalFormatting sqref="I76:K76 M76:P76 R76 T76:Z76">
    <cfRule type="expression" dxfId="591" priority="512">
      <formula>#REF!=#REF!</formula>
    </cfRule>
  </conditionalFormatting>
  <conditionalFormatting sqref="I79:K79 M79:P79 R79 T79:Z79">
    <cfRule type="expression" dxfId="590" priority="513">
      <formula>AND(#REF!&gt;=2,#REF!&lt;=MAX($A:$A))</formula>
    </cfRule>
  </conditionalFormatting>
  <conditionalFormatting sqref="I79:K79 M79:P79 R79 T79:Z79">
    <cfRule type="expression" dxfId="589" priority="514">
      <formula>#REF!=#REF!</formula>
    </cfRule>
  </conditionalFormatting>
  <conditionalFormatting sqref="I52:K52 I58:K58 M58:P58 M52:P52 R52 R58 T58:Z58 T52:Z52">
    <cfRule type="expression" dxfId="588" priority="515">
      <formula>AND(#REF!&gt;=2,#REF!&lt;=MAX($A:$A))</formula>
    </cfRule>
  </conditionalFormatting>
  <conditionalFormatting sqref="I58:K58 I52:K52 M52:P52 M58:P58 R58 R52 T52:Z52 T58:Z58">
    <cfRule type="expression" dxfId="587" priority="516">
      <formula>#REF!=#REF!</formula>
    </cfRule>
  </conditionalFormatting>
  <conditionalFormatting sqref="I74:K74 M74:P74 R74 T74:Z74">
    <cfRule type="expression" dxfId="586" priority="519">
      <formula>$E74=#REF!</formula>
    </cfRule>
  </conditionalFormatting>
  <conditionalFormatting sqref="I167:K167 M167:P167 R167 T167:Z167">
    <cfRule type="expression" dxfId="585" priority="848">
      <formula>AND(#REF!&gt;=2,#REF!&lt;=MAX($A:$A))</formula>
    </cfRule>
  </conditionalFormatting>
  <conditionalFormatting sqref="I167:K167 M167:P167 R167 T167:Z167">
    <cfRule type="expression" dxfId="584" priority="850">
      <formula>#REF!=#REF!</formula>
    </cfRule>
  </conditionalFormatting>
  <conditionalFormatting sqref="I161:K161 M161:P161 R161 T161:Z161">
    <cfRule type="expression" dxfId="583" priority="852">
      <formula>AND(#REF!&gt;=2,#REF!&lt;=MAX($A:$A))</formula>
    </cfRule>
  </conditionalFormatting>
  <conditionalFormatting sqref="I161:K161 M161:P161 R161 T161:Z161">
    <cfRule type="expression" dxfId="582" priority="859">
      <formula>#REF!=#REF!</formula>
    </cfRule>
  </conditionalFormatting>
  <conditionalFormatting sqref="I154:K159 M154:P159 R154:R159 T154:Z159">
    <cfRule type="expression" dxfId="581" priority="861">
      <formula>AND(#REF!&gt;=2,#REF!&lt;=MAX($A:$A))</formula>
    </cfRule>
  </conditionalFormatting>
  <conditionalFormatting sqref="I154:K159 M154:P159 R154:R159 T154:Z159">
    <cfRule type="expression" dxfId="580" priority="868">
      <formula>#REF!=#REF!</formula>
    </cfRule>
  </conditionalFormatting>
  <conditionalFormatting sqref="I152:K152 I146:K148 I127:K134 I90:K91 I86:K86 M86:P86 M90:P91 M127:P134 M146:P148 M152:P152 R152 R146:R148 R127:R134 R90:R91 R86 T86:Z86 T90:Z91 T127:Z134 T146:Z148 T152:Z152">
    <cfRule type="expression" dxfId="579" priority="870">
      <formula>AND(#REF!&gt;=2,#REF!&lt;=MAX($A:$A))</formula>
    </cfRule>
  </conditionalFormatting>
  <conditionalFormatting sqref="I152:K152 M152:P152 R152 T152:Z152">
    <cfRule type="expression" dxfId="578" priority="877">
      <formula>#REF!=#REF!</formula>
    </cfRule>
  </conditionalFormatting>
  <conditionalFormatting sqref="I146:K148 M146:P148 R146:R148 T146:Z148">
    <cfRule type="expression" dxfId="577" priority="886">
      <formula>#REF!=#REF!</formula>
    </cfRule>
  </conditionalFormatting>
  <conditionalFormatting sqref="I127:K134 M127:P134 R127:R134 T127:Z134">
    <cfRule type="expression" dxfId="576" priority="895">
      <formula>#REF!=#REF!</formula>
    </cfRule>
  </conditionalFormatting>
  <conditionalFormatting sqref="I123:K124 I44:K45 M44:P45 M123:P124 R123:R124 R44:R45 T44:Z45 T123:Z124">
    <cfRule type="expression" dxfId="575" priority="897">
      <formula>AND(#REF!&gt;=2,#REF!&lt;=MAX($A:$A))</formula>
    </cfRule>
  </conditionalFormatting>
  <conditionalFormatting sqref="I123:K124 M123:P124 R123:R124 T123:Z124">
    <cfRule type="expression" dxfId="574" priority="907">
      <formula>#REF!=#REF!</formula>
    </cfRule>
  </conditionalFormatting>
  <conditionalFormatting sqref="I70:K70 I42:K42 I49:K50 M49:P50 M42:P42 M70:P70 R70 R42 R49:R50 T49:Z50 T42:Z42 T70:Z70">
    <cfRule type="expression" dxfId="573" priority="909">
      <formula>AND(#REF!&gt;=2,#REF!&lt;=MAX($A:$A))</formula>
    </cfRule>
  </conditionalFormatting>
  <conditionalFormatting sqref="I70:K70 M70:P70 R70 T70:Z70">
    <cfRule type="expression" dxfId="572" priority="919">
      <formula>#REF!=#REF!</formula>
    </cfRule>
  </conditionalFormatting>
  <conditionalFormatting sqref="I90:K91 I86:K86 M86:P86 M90:P91 R90:R91 R86 T86:Z86 T90:Z91">
    <cfRule type="expression" dxfId="571" priority="978">
      <formula>#REF!=#REF!</formula>
    </cfRule>
  </conditionalFormatting>
  <conditionalFormatting sqref="I71:K73 I39:K40 M39:P40 M71:P73 R71:R73 R39:R40 T39:Z40 T71:Z73">
    <cfRule type="expression" dxfId="570" priority="980">
      <formula>AND(#REF!&gt;=2,#REF!&lt;=MAX($A:$A))</formula>
    </cfRule>
  </conditionalFormatting>
  <conditionalFormatting sqref="I71:K73 M71:P73 R71:R73 T71:Z73">
    <cfRule type="expression" dxfId="569" priority="993">
      <formula>#REF!=#REF!</formula>
    </cfRule>
  </conditionalFormatting>
  <conditionalFormatting sqref="I32:K34 I37:K37 M37:P37 M32:P34 R32:R34 R37 T37:Z37 T32:Z34">
    <cfRule type="expression" dxfId="568" priority="995">
      <formula>AND(#REF!&gt;=2,#REF!&lt;=MAX($A:$A))</formula>
    </cfRule>
  </conditionalFormatting>
  <conditionalFormatting sqref="I37:K37 I32:K34 M32:P34 M37:P37 R37 R32:R34 T32:Z34 T37:Z37">
    <cfRule type="expression" dxfId="567" priority="1011">
      <formula>#REF!=#REF!</formula>
    </cfRule>
  </conditionalFormatting>
  <conditionalFormatting sqref="I39:K40 M39:P40 R39:R40 T39:Z40">
    <cfRule type="expression" dxfId="566" priority="1034">
      <formula>#REF!=#REF!</formula>
    </cfRule>
  </conditionalFormatting>
  <conditionalFormatting sqref="I44:K45 M44:P45 R44:R45 T44:Z45">
    <cfRule type="expression" dxfId="565" priority="1057">
      <formula>#REF!=#REF!</formula>
    </cfRule>
  </conditionalFormatting>
  <conditionalFormatting sqref="I49:K50 I42:K42 M42:P42 M49:P50 R49:R50 R42 T42:Z42 T49:Z50">
    <cfRule type="expression" dxfId="564" priority="1082">
      <formula>#REF!=#REF!</formula>
    </cfRule>
  </conditionalFormatting>
  <conditionalFormatting sqref="I89:K89 I93:K97 I85:K85 I99:K99 I82:K83 I80:K80 I75:K75 M75:P75 M80:P80 M82:P83 M99:P99 M85:P85 M93:P97 M89:P89 R89 R93:R97 R85 R99 R82:R83 R80 R75 T75:Z75 T80:Z80 T82:Z83 T99:Z99 T85:Z85 T93:Z97 T89:Z89">
    <cfRule type="expression" dxfId="563" priority="1090">
      <formula>AND(#REF!&gt;=2,#REF!&lt;=MAX($A:$A))</formula>
    </cfRule>
  </conditionalFormatting>
  <conditionalFormatting sqref="I93:K97 I89:K89 M89:P89 M93:P97 R93:R97 R89 T89:Z89 T93:Z97">
    <cfRule type="expression" dxfId="562" priority="1104">
      <formula>#REF!=#REF!</formula>
    </cfRule>
  </conditionalFormatting>
  <conditionalFormatting sqref="I99:K99 I85:K85 M85:P85 M99:P99 R99 R85 T85:Z85 T99:Z99">
    <cfRule type="expression" dxfId="561" priority="1124">
      <formula>#REF!=#REF!</formula>
    </cfRule>
  </conditionalFormatting>
  <conditionalFormatting sqref="I82:K83 I80:K80 M80:P80 M82:P83 R82:R83 R80 T80:Z80 T82:Z83">
    <cfRule type="expression" dxfId="560" priority="1146">
      <formula>#REF!=#REF!</formula>
    </cfRule>
  </conditionalFormatting>
  <conditionalFormatting sqref="I75:K75 M75:P75 R75 T75:Z75">
    <cfRule type="expression" dxfId="559" priority="1166">
      <formula>#REF!=#REF!</formula>
    </cfRule>
  </conditionalFormatting>
  <conditionalFormatting sqref="I77:K77 I139:K140 I142:K142 I117:K118 I51:K51 M51:P51 M117:P118 M142:P142 M139:P140 M77:P77 R77 R139:R140 R142 R117:R118 R51 T51:Z51 T117:Z118 T142:Z142 T139:Z140 T77:Z77">
    <cfRule type="expression" dxfId="558" priority="1170">
      <formula>AND(#REF!&gt;=2,#REF!&lt;=MAX($A:$A))</formula>
    </cfRule>
  </conditionalFormatting>
  <conditionalFormatting sqref="I77:K77 M77:P77 R77 T77:Z77">
    <cfRule type="expression" dxfId="557" priority="1189">
      <formula>#REF!=#REF!</formula>
    </cfRule>
  </conditionalFormatting>
  <conditionalFormatting sqref="I136:K137 I143:K143 I110:K114 M110:P114 M143:P143 M136:P137 R136:R137 R143 R110:R114 T110:Z114 T143:Z143 T136:Z137">
    <cfRule type="expression" dxfId="556" priority="1200">
      <formula>AND(#REF!&gt;=2,#REF!&lt;=MAX($A:$A))</formula>
    </cfRule>
  </conditionalFormatting>
  <conditionalFormatting sqref="I136:K137 M136:P137 R136:R137 T136:Z137">
    <cfRule type="expression" dxfId="555" priority="1209">
      <formula>#REF!=#REF!</formula>
    </cfRule>
  </conditionalFormatting>
  <conditionalFormatting sqref="I142:K142 I139:K140 M139:P140 M142:P142 R142 R139:R140 T139:Z140 T142:Z142">
    <cfRule type="expression" dxfId="554" priority="1229">
      <formula>#REF!=#REF!</formula>
    </cfRule>
  </conditionalFormatting>
  <conditionalFormatting sqref="I143:K143 M143:P143 R143 T143:Z143">
    <cfRule type="expression" dxfId="553" priority="1307">
      <formula>#REF!=#REF!</formula>
    </cfRule>
  </conditionalFormatting>
  <conditionalFormatting sqref="I117:K118 M117:P118 R117:R118 T117:Z118">
    <cfRule type="expression" dxfId="552" priority="1324">
      <formula>#REF!=#REF!</formula>
    </cfRule>
  </conditionalFormatting>
  <conditionalFormatting sqref="I101:K102 I60:K60 M60:P60 M101:P102 R101:R102 R60 T60:Z60 T101:Z102">
    <cfRule type="expression" dxfId="551" priority="1392">
      <formula>AND(#REF!&gt;=2,#REF!&lt;=MAX($A:$A))</formula>
    </cfRule>
  </conditionalFormatting>
  <conditionalFormatting sqref="I101:K102 M101:P102 R101:R102 T101:Z102">
    <cfRule type="expression" dxfId="550" priority="1396">
      <formula>#REF!=#REF!</formula>
    </cfRule>
  </conditionalFormatting>
  <conditionalFormatting sqref="I104:K108 I62:K62 I64:K64 M64:P64 M62:P62 M104:P108 R104:R108 R62 R64 T64:Z64 T62:Z62 T104:Z108">
    <cfRule type="expression" dxfId="549" priority="1404">
      <formula>AND(#REF!&gt;=2,#REF!&lt;=MAX($A:$A))</formula>
    </cfRule>
  </conditionalFormatting>
  <conditionalFormatting sqref="I104:K108 M104:P108 R104:R108 T104:Z108">
    <cfRule type="expression" dxfId="548" priority="1413">
      <formula>#REF!=#REF!</formula>
    </cfRule>
  </conditionalFormatting>
  <conditionalFormatting sqref="I110:K114 M110:P114 R110:R114 T110:Z114">
    <cfRule type="expression" dxfId="547" priority="1433">
      <formula>#REF!=#REF!</formula>
    </cfRule>
  </conditionalFormatting>
  <conditionalFormatting sqref="I51:K51 M51:P51 R51 T51:Z51">
    <cfRule type="expression" dxfId="546" priority="1458">
      <formula>#REF!=#REF!</formula>
    </cfRule>
  </conditionalFormatting>
  <conditionalFormatting sqref="I60:K60 M60:P60 R60 T60:Z60">
    <cfRule type="expression" dxfId="545" priority="1474">
      <formula>#REF!=#REF!</formula>
    </cfRule>
  </conditionalFormatting>
  <conditionalFormatting sqref="I62:K62 M62:P62 R62 T62:Z62">
    <cfRule type="expression" dxfId="544" priority="1490">
      <formula>#REF!=#REF!</formula>
    </cfRule>
  </conditionalFormatting>
  <conditionalFormatting sqref="I64:K64 M64:P64 R64 T64:Z64">
    <cfRule type="expression" dxfId="543" priority="1505">
      <formula>#REF!=#REF!</formula>
    </cfRule>
  </conditionalFormatting>
  <conditionalFormatting sqref="G74">
    <cfRule type="expression" dxfId="542" priority="420">
      <formula>AND($C74&gt;=2,$C74&lt;=MAX($A:$A))</formula>
    </cfRule>
  </conditionalFormatting>
  <conditionalFormatting sqref="G38">
    <cfRule type="expression" dxfId="541" priority="385">
      <formula>AND(#REF!&gt;=2,#REF!&lt;=MAX($A:$A))</formula>
    </cfRule>
  </conditionalFormatting>
  <conditionalFormatting sqref="G38">
    <cfRule type="expression" dxfId="540" priority="386">
      <formula>#REF!=#REF!</formula>
    </cfRule>
  </conditionalFormatting>
  <conditionalFormatting sqref="G35 G41">
    <cfRule type="expression" dxfId="539" priority="387">
      <formula>AND(#REF!&gt;=2,#REF!&lt;=MAX($A:$A))</formula>
    </cfRule>
  </conditionalFormatting>
  <conditionalFormatting sqref="G41 G35">
    <cfRule type="expression" dxfId="538" priority="388">
      <formula>#REF!=#REF!</formula>
    </cfRule>
  </conditionalFormatting>
  <conditionalFormatting sqref="G46 G59 G63">
    <cfRule type="expression" dxfId="537" priority="389">
      <formula>AND(#REF!&gt;=2,#REF!&lt;=MAX($A:$A))</formula>
    </cfRule>
  </conditionalFormatting>
  <conditionalFormatting sqref="G63 G59 G46">
    <cfRule type="expression" dxfId="536" priority="390">
      <formula>#REF!=#REF!</formula>
    </cfRule>
  </conditionalFormatting>
  <conditionalFormatting sqref="G47 G53 G57">
    <cfRule type="expression" dxfId="535" priority="391">
      <formula>AND(#REF!&gt;=2,#REF!&lt;=MAX($A:$A))</formula>
    </cfRule>
  </conditionalFormatting>
  <conditionalFormatting sqref="G57 G53 G47">
    <cfRule type="expression" dxfId="534" priority="392">
      <formula>#REF!=#REF!</formula>
    </cfRule>
  </conditionalFormatting>
  <conditionalFormatting sqref="G43">
    <cfRule type="expression" dxfId="533" priority="393">
      <formula>AND(#REF!&gt;=2,#REF!&lt;=MAX($A:$A))</formula>
    </cfRule>
  </conditionalFormatting>
  <conditionalFormatting sqref="G43">
    <cfRule type="expression" dxfId="532" priority="394">
      <formula>#REF!=#REF!</formula>
    </cfRule>
  </conditionalFormatting>
  <conditionalFormatting sqref="G48">
    <cfRule type="expression" dxfId="531" priority="395">
      <formula>AND(#REF!&gt;=2,#REF!&lt;=MAX($A:$A))</formula>
    </cfRule>
  </conditionalFormatting>
  <conditionalFormatting sqref="G48">
    <cfRule type="expression" dxfId="530" priority="396">
      <formula>#REF!=#REF!</formula>
    </cfRule>
  </conditionalFormatting>
  <conditionalFormatting sqref="G87">
    <cfRule type="expression" dxfId="529" priority="397">
      <formula>AND(#REF!&gt;=2,#REF!&lt;=MAX($A:$A))</formula>
    </cfRule>
  </conditionalFormatting>
  <conditionalFormatting sqref="G87">
    <cfRule type="expression" dxfId="528" priority="398">
      <formula>#REF!=#REF!</formula>
    </cfRule>
  </conditionalFormatting>
  <conditionalFormatting sqref="G54:G55">
    <cfRule type="expression" dxfId="527" priority="399">
      <formula>AND(#REF!&gt;=2,#REF!&lt;=MAX($A:$A))</formula>
    </cfRule>
  </conditionalFormatting>
  <conditionalFormatting sqref="G54:G55">
    <cfRule type="expression" dxfId="526" priority="400">
      <formula>#REF!=#REF!</formula>
    </cfRule>
  </conditionalFormatting>
  <conditionalFormatting sqref="G115 G109 G103 G98 G92 G88 G78">
    <cfRule type="expression" dxfId="525" priority="401">
      <formula>AND(#REF!&gt;=2,#REF!&lt;=MAX($A:$A))</formula>
    </cfRule>
  </conditionalFormatting>
  <conditionalFormatting sqref="G115 G109 G103 G98 G92 G88 G78">
    <cfRule type="expression" dxfId="524" priority="402">
      <formula>#REF!=#REF!</formula>
    </cfRule>
  </conditionalFormatting>
  <conditionalFormatting sqref="G81 G160 G162:G166 G149:G151">
    <cfRule type="expression" dxfId="523" priority="403">
      <formula>AND(#REF!&gt;=2,#REF!&lt;=MAX($A:$A))</formula>
    </cfRule>
  </conditionalFormatting>
  <conditionalFormatting sqref="G81 G160 G162:G166 G149:G151">
    <cfRule type="expression" dxfId="522" priority="404">
      <formula>#REF!=#REF!</formula>
    </cfRule>
  </conditionalFormatting>
  <conditionalFormatting sqref="G153 G138">
    <cfRule type="expression" dxfId="521" priority="405">
      <formula>AND(#REF!&gt;=2,#REF!&lt;=MAX($A:$A))</formula>
    </cfRule>
  </conditionalFormatting>
  <conditionalFormatting sqref="G153 G138">
    <cfRule type="expression" dxfId="520" priority="406">
      <formula>#REF!=#REF!</formula>
    </cfRule>
  </conditionalFormatting>
  <conditionalFormatting sqref="G144">
    <cfRule type="expression" dxfId="519" priority="407">
      <formula>AND(#REF!&gt;=2,#REF!&lt;=MAX($A:$A))</formula>
    </cfRule>
  </conditionalFormatting>
  <conditionalFormatting sqref="G144">
    <cfRule type="expression" dxfId="518" priority="408">
      <formula>#REF!=#REF!</formula>
    </cfRule>
  </conditionalFormatting>
  <conditionalFormatting sqref="G125:G126">
    <cfRule type="expression" dxfId="517" priority="409">
      <formula>AND(#REF!&gt;=2,#REF!&lt;=MAX($A:$A))</formula>
    </cfRule>
  </conditionalFormatting>
  <conditionalFormatting sqref="G125:G126">
    <cfRule type="expression" dxfId="516" priority="410">
      <formula>#REF!=#REF!</formula>
    </cfRule>
  </conditionalFormatting>
  <conditionalFormatting sqref="G119 G116">
    <cfRule type="expression" dxfId="515" priority="411">
      <formula>AND(#REF!&gt;=2,#REF!&lt;=MAX($A:$A))</formula>
    </cfRule>
  </conditionalFormatting>
  <conditionalFormatting sqref="G119 G116">
    <cfRule type="expression" dxfId="514" priority="412">
      <formula>#REF!=#REF!</formula>
    </cfRule>
  </conditionalFormatting>
  <conditionalFormatting sqref="G76">
    <cfRule type="expression" dxfId="513" priority="413">
      <formula>AND(#REF!&gt;=2,#REF!&lt;=MAX($A:$A))</formula>
    </cfRule>
  </conditionalFormatting>
  <conditionalFormatting sqref="G76">
    <cfRule type="expression" dxfId="512" priority="414">
      <formula>#REF!=#REF!</formula>
    </cfRule>
  </conditionalFormatting>
  <conditionalFormatting sqref="G79">
    <cfRule type="expression" dxfId="511" priority="415">
      <formula>AND(#REF!&gt;=2,#REF!&lt;=MAX($A:$A))</formula>
    </cfRule>
  </conditionalFormatting>
  <conditionalFormatting sqref="G79">
    <cfRule type="expression" dxfId="510" priority="416">
      <formula>#REF!=#REF!</formula>
    </cfRule>
  </conditionalFormatting>
  <conditionalFormatting sqref="G52 G58">
    <cfRule type="expression" dxfId="509" priority="417">
      <formula>AND(#REF!&gt;=2,#REF!&lt;=MAX($A:$A))</formula>
    </cfRule>
  </conditionalFormatting>
  <conditionalFormatting sqref="G58 G52">
    <cfRule type="expression" dxfId="508" priority="418">
      <formula>#REF!=#REF!</formula>
    </cfRule>
  </conditionalFormatting>
  <conditionalFormatting sqref="G74">
    <cfRule type="expression" dxfId="507" priority="419">
      <formula>$E74=#REF!</formula>
    </cfRule>
  </conditionalFormatting>
  <conditionalFormatting sqref="G167">
    <cfRule type="expression" dxfId="506" priority="422">
      <formula>AND(#REF!&gt;=2,#REF!&lt;=MAX($A:$A))</formula>
    </cfRule>
  </conditionalFormatting>
  <conditionalFormatting sqref="G167">
    <cfRule type="expression" dxfId="505" priority="423">
      <formula>#REF!=#REF!</formula>
    </cfRule>
  </conditionalFormatting>
  <conditionalFormatting sqref="G161">
    <cfRule type="expression" dxfId="504" priority="424">
      <formula>AND(#REF!&gt;=2,#REF!&lt;=MAX($A:$A))</formula>
    </cfRule>
  </conditionalFormatting>
  <conditionalFormatting sqref="G161">
    <cfRule type="expression" dxfId="503" priority="425">
      <formula>#REF!=#REF!</formula>
    </cfRule>
  </conditionalFormatting>
  <conditionalFormatting sqref="G154:G159">
    <cfRule type="expression" dxfId="502" priority="426">
      <formula>AND(#REF!&gt;=2,#REF!&lt;=MAX($A:$A))</formula>
    </cfRule>
  </conditionalFormatting>
  <conditionalFormatting sqref="G154:G159">
    <cfRule type="expression" dxfId="501" priority="427">
      <formula>#REF!=#REF!</formula>
    </cfRule>
  </conditionalFormatting>
  <conditionalFormatting sqref="G152">
    <cfRule type="expression" dxfId="500" priority="428">
      <formula>AND(#REF!&gt;=2,#REF!&lt;=MAX($A:$A))</formula>
    </cfRule>
  </conditionalFormatting>
  <conditionalFormatting sqref="G152">
    <cfRule type="expression" dxfId="499" priority="429">
      <formula>#REF!=#REF!</formula>
    </cfRule>
  </conditionalFormatting>
  <conditionalFormatting sqref="G146:G148">
    <cfRule type="expression" dxfId="498" priority="430">
      <formula>AND(#REF!&gt;=2,#REF!&lt;=MAX($A:$A))</formula>
    </cfRule>
  </conditionalFormatting>
  <conditionalFormatting sqref="G146:G148">
    <cfRule type="expression" dxfId="497" priority="431">
      <formula>#REF!=#REF!</formula>
    </cfRule>
  </conditionalFormatting>
  <conditionalFormatting sqref="G127:G134">
    <cfRule type="expression" dxfId="496" priority="432">
      <formula>AND(#REF!&gt;=2,#REF!&lt;=MAX($A:$A))</formula>
    </cfRule>
  </conditionalFormatting>
  <conditionalFormatting sqref="G127:G134">
    <cfRule type="expression" dxfId="495" priority="433">
      <formula>#REF!=#REF!</formula>
    </cfRule>
  </conditionalFormatting>
  <conditionalFormatting sqref="G123:G124">
    <cfRule type="expression" dxfId="494" priority="434">
      <formula>AND(#REF!&gt;=2,#REF!&lt;=MAX($A:$A))</formula>
    </cfRule>
  </conditionalFormatting>
  <conditionalFormatting sqref="G123:G124">
    <cfRule type="expression" dxfId="493" priority="435">
      <formula>#REF!=#REF!</formula>
    </cfRule>
  </conditionalFormatting>
  <conditionalFormatting sqref="G70">
    <cfRule type="expression" dxfId="492" priority="436">
      <formula>AND(#REF!&gt;=2,#REF!&lt;=MAX($A:$A))</formula>
    </cfRule>
  </conditionalFormatting>
  <conditionalFormatting sqref="G70">
    <cfRule type="expression" dxfId="491" priority="437">
      <formula>#REF!=#REF!</formula>
    </cfRule>
  </conditionalFormatting>
  <conditionalFormatting sqref="G90:G91 G86">
    <cfRule type="expression" dxfId="490" priority="438">
      <formula>AND(#REF!&gt;=2,#REF!&lt;=MAX($A:$A))</formula>
    </cfRule>
  </conditionalFormatting>
  <conditionalFormatting sqref="G90:G91 G86">
    <cfRule type="expression" dxfId="489" priority="439">
      <formula>#REF!=#REF!</formula>
    </cfRule>
  </conditionalFormatting>
  <conditionalFormatting sqref="G71:G73">
    <cfRule type="expression" dxfId="488" priority="440">
      <formula>AND(#REF!&gt;=2,#REF!&lt;=MAX($A:$A))</formula>
    </cfRule>
  </conditionalFormatting>
  <conditionalFormatting sqref="G71:G73">
    <cfRule type="expression" dxfId="487" priority="441">
      <formula>#REF!=#REF!</formula>
    </cfRule>
  </conditionalFormatting>
  <conditionalFormatting sqref="G32:G34 G37">
    <cfRule type="expression" dxfId="486" priority="442">
      <formula>AND(#REF!&gt;=2,#REF!&lt;=MAX($A:$A))</formula>
    </cfRule>
  </conditionalFormatting>
  <conditionalFormatting sqref="G37 G32:G34">
    <cfRule type="expression" dxfId="485" priority="443">
      <formula>#REF!=#REF!</formula>
    </cfRule>
  </conditionalFormatting>
  <conditionalFormatting sqref="G39:G40">
    <cfRule type="expression" dxfId="484" priority="444">
      <formula>AND(#REF!&gt;=2,#REF!&lt;=MAX($A:$A))</formula>
    </cfRule>
  </conditionalFormatting>
  <conditionalFormatting sqref="G39:G40">
    <cfRule type="expression" dxfId="483" priority="445">
      <formula>#REF!=#REF!</formula>
    </cfRule>
  </conditionalFormatting>
  <conditionalFormatting sqref="G44:G45">
    <cfRule type="expression" dxfId="482" priority="446">
      <formula>AND(#REF!&gt;=2,#REF!&lt;=MAX($A:$A))</formula>
    </cfRule>
  </conditionalFormatting>
  <conditionalFormatting sqref="G44:G45">
    <cfRule type="expression" dxfId="481" priority="447">
      <formula>#REF!=#REF!</formula>
    </cfRule>
  </conditionalFormatting>
  <conditionalFormatting sqref="G42 G49:G50">
    <cfRule type="expression" dxfId="480" priority="448">
      <formula>AND(#REF!&gt;=2,#REF!&lt;=MAX($A:$A))</formula>
    </cfRule>
  </conditionalFormatting>
  <conditionalFormatting sqref="G49:G50 G42">
    <cfRule type="expression" dxfId="479" priority="449">
      <formula>#REF!=#REF!</formula>
    </cfRule>
  </conditionalFormatting>
  <conditionalFormatting sqref="G89 G93:G97">
    <cfRule type="expression" dxfId="478" priority="450">
      <formula>AND(#REF!&gt;=2,#REF!&lt;=MAX($A:$A))</formula>
    </cfRule>
  </conditionalFormatting>
  <conditionalFormatting sqref="G93:G97 G89">
    <cfRule type="expression" dxfId="477" priority="451">
      <formula>#REF!=#REF!</formula>
    </cfRule>
  </conditionalFormatting>
  <conditionalFormatting sqref="G85 G99">
    <cfRule type="expression" dxfId="476" priority="452">
      <formula>AND(#REF!&gt;=2,#REF!&lt;=MAX($A:$A))</formula>
    </cfRule>
  </conditionalFormatting>
  <conditionalFormatting sqref="G99 G85">
    <cfRule type="expression" dxfId="475" priority="453">
      <formula>#REF!=#REF!</formula>
    </cfRule>
  </conditionalFormatting>
  <conditionalFormatting sqref="G82:G83 G80">
    <cfRule type="expression" dxfId="474" priority="454">
      <formula>AND(#REF!&gt;=2,#REF!&lt;=MAX($A:$A))</formula>
    </cfRule>
  </conditionalFormatting>
  <conditionalFormatting sqref="G82:G83 G80">
    <cfRule type="expression" dxfId="473" priority="455">
      <formula>#REF!=#REF!</formula>
    </cfRule>
  </conditionalFormatting>
  <conditionalFormatting sqref="G75">
    <cfRule type="expression" dxfId="472" priority="456">
      <formula>AND(#REF!&gt;=2,#REF!&lt;=MAX($A:$A))</formula>
    </cfRule>
  </conditionalFormatting>
  <conditionalFormatting sqref="G75">
    <cfRule type="expression" dxfId="471" priority="457">
      <formula>#REF!=#REF!</formula>
    </cfRule>
  </conditionalFormatting>
  <conditionalFormatting sqref="G77">
    <cfRule type="expression" dxfId="470" priority="458">
      <formula>AND(#REF!&gt;=2,#REF!&lt;=MAX($A:$A))</formula>
    </cfRule>
  </conditionalFormatting>
  <conditionalFormatting sqref="G77">
    <cfRule type="expression" dxfId="469" priority="459">
      <formula>#REF!=#REF!</formula>
    </cfRule>
  </conditionalFormatting>
  <conditionalFormatting sqref="G136:G137">
    <cfRule type="expression" dxfId="468" priority="460">
      <formula>AND(#REF!&gt;=2,#REF!&lt;=MAX($A:$A))</formula>
    </cfRule>
  </conditionalFormatting>
  <conditionalFormatting sqref="G136:G137">
    <cfRule type="expression" dxfId="467" priority="461">
      <formula>#REF!=#REF!</formula>
    </cfRule>
  </conditionalFormatting>
  <conditionalFormatting sqref="G139:G140 G142">
    <cfRule type="expression" dxfId="466" priority="462">
      <formula>AND(#REF!&gt;=2,#REF!&lt;=MAX($A:$A))</formula>
    </cfRule>
  </conditionalFormatting>
  <conditionalFormatting sqref="G142 G139:G140">
    <cfRule type="expression" dxfId="465" priority="463">
      <formula>#REF!=#REF!</formula>
    </cfRule>
  </conditionalFormatting>
  <conditionalFormatting sqref="G143">
    <cfRule type="expression" dxfId="464" priority="464">
      <formula>AND(#REF!&gt;=2,#REF!&lt;=MAX($A:$A))</formula>
    </cfRule>
  </conditionalFormatting>
  <conditionalFormatting sqref="G143">
    <cfRule type="expression" dxfId="463" priority="465">
      <formula>#REF!=#REF!</formula>
    </cfRule>
  </conditionalFormatting>
  <conditionalFormatting sqref="G117:G118">
    <cfRule type="expression" dxfId="462" priority="466">
      <formula>AND(#REF!&gt;=2,#REF!&lt;=MAX($A:$A))</formula>
    </cfRule>
  </conditionalFormatting>
  <conditionalFormatting sqref="G117:G118">
    <cfRule type="expression" dxfId="461" priority="467">
      <formula>#REF!=#REF!</formula>
    </cfRule>
  </conditionalFormatting>
  <conditionalFormatting sqref="G101:G102">
    <cfRule type="expression" dxfId="460" priority="468">
      <formula>AND(#REF!&gt;=2,#REF!&lt;=MAX($A:$A))</formula>
    </cfRule>
  </conditionalFormatting>
  <conditionalFormatting sqref="G101:G102">
    <cfRule type="expression" dxfId="459" priority="469">
      <formula>#REF!=#REF!</formula>
    </cfRule>
  </conditionalFormatting>
  <conditionalFormatting sqref="G104:G108">
    <cfRule type="expression" dxfId="458" priority="470">
      <formula>AND(#REF!&gt;=2,#REF!&lt;=MAX($A:$A))</formula>
    </cfRule>
  </conditionalFormatting>
  <conditionalFormatting sqref="G104:G108">
    <cfRule type="expression" dxfId="457" priority="471">
      <formula>#REF!=#REF!</formula>
    </cfRule>
  </conditionalFormatting>
  <conditionalFormatting sqref="G110:G114">
    <cfRule type="expression" dxfId="456" priority="472">
      <formula>AND(#REF!&gt;=2,#REF!&lt;=MAX($A:$A))</formula>
    </cfRule>
  </conditionalFormatting>
  <conditionalFormatting sqref="G110:G114">
    <cfRule type="expression" dxfId="455" priority="473">
      <formula>#REF!=#REF!</formula>
    </cfRule>
  </conditionalFormatting>
  <conditionalFormatting sqref="G51">
    <cfRule type="expression" dxfId="454" priority="474">
      <formula>AND(#REF!&gt;=2,#REF!&lt;=MAX($A:$A))</formula>
    </cfRule>
  </conditionalFormatting>
  <conditionalFormatting sqref="G51">
    <cfRule type="expression" dxfId="453" priority="475">
      <formula>#REF!=#REF!</formula>
    </cfRule>
  </conditionalFormatting>
  <conditionalFormatting sqref="G60">
    <cfRule type="expression" dxfId="452" priority="476">
      <formula>AND(#REF!&gt;=2,#REF!&lt;=MAX($A:$A))</formula>
    </cfRule>
  </conditionalFormatting>
  <conditionalFormatting sqref="G60">
    <cfRule type="expression" dxfId="451" priority="477">
      <formula>#REF!=#REF!</formula>
    </cfRule>
  </conditionalFormatting>
  <conditionalFormatting sqref="G62">
    <cfRule type="expression" dxfId="450" priority="478">
      <formula>AND(#REF!&gt;=2,#REF!&lt;=MAX($A:$A))</formula>
    </cfRule>
  </conditionalFormatting>
  <conditionalFormatting sqref="G62">
    <cfRule type="expression" dxfId="449" priority="479">
      <formula>#REF!=#REF!</formula>
    </cfRule>
  </conditionalFormatting>
  <conditionalFormatting sqref="G64">
    <cfRule type="expression" dxfId="448" priority="480">
      <formula>AND(#REF!&gt;=2,#REF!&lt;=MAX($A:$A))</formula>
    </cfRule>
  </conditionalFormatting>
  <conditionalFormatting sqref="G64">
    <cfRule type="expression" dxfId="447" priority="481">
      <formula>#REF!=#REF!</formula>
    </cfRule>
  </conditionalFormatting>
  <conditionalFormatting sqref="H74">
    <cfRule type="expression" dxfId="446" priority="323">
      <formula>AND($C74&gt;=2,$C74&lt;=MAX($A:$A))</formula>
    </cfRule>
  </conditionalFormatting>
  <conditionalFormatting sqref="H38">
    <cfRule type="expression" dxfId="445" priority="288">
      <formula>AND(#REF!&gt;=2,#REF!&lt;=MAX($A:$A))</formula>
    </cfRule>
  </conditionalFormatting>
  <conditionalFormatting sqref="H38">
    <cfRule type="expression" dxfId="444" priority="289">
      <formula>#REF!=#REF!</formula>
    </cfRule>
  </conditionalFormatting>
  <conditionalFormatting sqref="H41 H35">
    <cfRule type="expression" dxfId="443" priority="290">
      <formula>AND(#REF!&gt;=2,#REF!&lt;=MAX($A:$A))</formula>
    </cfRule>
  </conditionalFormatting>
  <conditionalFormatting sqref="H35 H41">
    <cfRule type="expression" dxfId="442" priority="291">
      <formula>#REF!=#REF!</formula>
    </cfRule>
  </conditionalFormatting>
  <conditionalFormatting sqref="H63 H59 H46">
    <cfRule type="expression" dxfId="441" priority="292">
      <formula>AND(#REF!&gt;=2,#REF!&lt;=MAX($A:$A))</formula>
    </cfRule>
  </conditionalFormatting>
  <conditionalFormatting sqref="H46 H59 H63">
    <cfRule type="expression" dxfId="440" priority="293">
      <formula>#REF!=#REF!</formula>
    </cfRule>
  </conditionalFormatting>
  <conditionalFormatting sqref="H57 H53 H47">
    <cfRule type="expression" dxfId="439" priority="294">
      <formula>AND(#REF!&gt;=2,#REF!&lt;=MAX($A:$A))</formula>
    </cfRule>
  </conditionalFormatting>
  <conditionalFormatting sqref="H47 H53 H57">
    <cfRule type="expression" dxfId="438" priority="295">
      <formula>#REF!=#REF!</formula>
    </cfRule>
  </conditionalFormatting>
  <conditionalFormatting sqref="H43">
    <cfRule type="expression" dxfId="437" priority="296">
      <formula>AND(#REF!&gt;=2,#REF!&lt;=MAX($A:$A))</formula>
    </cfRule>
  </conditionalFormatting>
  <conditionalFormatting sqref="H43">
    <cfRule type="expression" dxfId="436" priority="297">
      <formula>#REF!=#REF!</formula>
    </cfRule>
  </conditionalFormatting>
  <conditionalFormatting sqref="H48">
    <cfRule type="expression" dxfId="435" priority="298">
      <formula>AND(#REF!&gt;=2,#REF!&lt;=MAX($A:$A))</formula>
    </cfRule>
  </conditionalFormatting>
  <conditionalFormatting sqref="H48">
    <cfRule type="expression" dxfId="434" priority="299">
      <formula>#REF!=#REF!</formula>
    </cfRule>
  </conditionalFormatting>
  <conditionalFormatting sqref="H87">
    <cfRule type="expression" dxfId="433" priority="300">
      <formula>AND(#REF!&gt;=2,#REF!&lt;=MAX($A:$A))</formula>
    </cfRule>
  </conditionalFormatting>
  <conditionalFormatting sqref="H87">
    <cfRule type="expression" dxfId="432" priority="301">
      <formula>#REF!=#REF!</formula>
    </cfRule>
  </conditionalFormatting>
  <conditionalFormatting sqref="H54:H55">
    <cfRule type="expression" dxfId="431" priority="302">
      <formula>AND(#REF!&gt;=2,#REF!&lt;=MAX($A:$A))</formula>
    </cfRule>
  </conditionalFormatting>
  <conditionalFormatting sqref="H54:H55">
    <cfRule type="expression" dxfId="430" priority="303">
      <formula>#REF!=#REF!</formula>
    </cfRule>
  </conditionalFormatting>
  <conditionalFormatting sqref="H78 H88 H92 H98 H103 H109 H115">
    <cfRule type="expression" dxfId="429" priority="304">
      <formula>AND(#REF!&gt;=2,#REF!&lt;=MAX($A:$A))</formula>
    </cfRule>
  </conditionalFormatting>
  <conditionalFormatting sqref="H78 H88 H92 H98 H103 H109 H115">
    <cfRule type="expression" dxfId="428" priority="305">
      <formula>#REF!=#REF!</formula>
    </cfRule>
  </conditionalFormatting>
  <conditionalFormatting sqref="H149:H151 H162:H166 H160 H81">
    <cfRule type="expression" dxfId="427" priority="306">
      <formula>AND(#REF!&gt;=2,#REF!&lt;=MAX($A:$A))</formula>
    </cfRule>
  </conditionalFormatting>
  <conditionalFormatting sqref="H149:H151 H162:H166 H160 H81">
    <cfRule type="expression" dxfId="426" priority="307">
      <formula>#REF!=#REF!</formula>
    </cfRule>
  </conditionalFormatting>
  <conditionalFormatting sqref="H138 H153">
    <cfRule type="expression" dxfId="425" priority="308">
      <formula>AND(#REF!&gt;=2,#REF!&lt;=MAX($A:$A))</formula>
    </cfRule>
  </conditionalFormatting>
  <conditionalFormatting sqref="H138 H153">
    <cfRule type="expression" dxfId="424" priority="309">
      <formula>#REF!=#REF!</formula>
    </cfRule>
  </conditionalFormatting>
  <conditionalFormatting sqref="H144">
    <cfRule type="expression" dxfId="423" priority="310">
      <formula>AND(#REF!&gt;=2,#REF!&lt;=MAX($A:$A))</formula>
    </cfRule>
  </conditionalFormatting>
  <conditionalFormatting sqref="H144">
    <cfRule type="expression" dxfId="422" priority="311">
      <formula>#REF!=#REF!</formula>
    </cfRule>
  </conditionalFormatting>
  <conditionalFormatting sqref="H125:H126">
    <cfRule type="expression" dxfId="421" priority="312">
      <formula>AND(#REF!&gt;=2,#REF!&lt;=MAX($A:$A))</formula>
    </cfRule>
  </conditionalFormatting>
  <conditionalFormatting sqref="H125:H126">
    <cfRule type="expression" dxfId="420" priority="313">
      <formula>#REF!=#REF!</formula>
    </cfRule>
  </conditionalFormatting>
  <conditionalFormatting sqref="H116 H119">
    <cfRule type="expression" dxfId="419" priority="314">
      <formula>AND(#REF!&gt;=2,#REF!&lt;=MAX($A:$A))</formula>
    </cfRule>
  </conditionalFormatting>
  <conditionalFormatting sqref="H116 H119">
    <cfRule type="expression" dxfId="418" priority="315">
      <formula>#REF!=#REF!</formula>
    </cfRule>
  </conditionalFormatting>
  <conditionalFormatting sqref="H76">
    <cfRule type="expression" dxfId="417" priority="316">
      <formula>AND(#REF!&gt;=2,#REF!&lt;=MAX($A:$A))</formula>
    </cfRule>
  </conditionalFormatting>
  <conditionalFormatting sqref="H76">
    <cfRule type="expression" dxfId="416" priority="317">
      <formula>#REF!=#REF!</formula>
    </cfRule>
  </conditionalFormatting>
  <conditionalFormatting sqref="H79">
    <cfRule type="expression" dxfId="415" priority="318">
      <formula>AND(#REF!&gt;=2,#REF!&lt;=MAX($A:$A))</formula>
    </cfRule>
  </conditionalFormatting>
  <conditionalFormatting sqref="H79">
    <cfRule type="expression" dxfId="414" priority="319">
      <formula>#REF!=#REF!</formula>
    </cfRule>
  </conditionalFormatting>
  <conditionalFormatting sqref="H58 H52">
    <cfRule type="expression" dxfId="413" priority="320">
      <formula>AND(#REF!&gt;=2,#REF!&lt;=MAX($A:$A))</formula>
    </cfRule>
  </conditionalFormatting>
  <conditionalFormatting sqref="H52 H58">
    <cfRule type="expression" dxfId="412" priority="321">
      <formula>#REF!=#REF!</formula>
    </cfRule>
  </conditionalFormatting>
  <conditionalFormatting sqref="H74">
    <cfRule type="expression" dxfId="411" priority="322">
      <formula>$E74=#REF!</formula>
    </cfRule>
  </conditionalFormatting>
  <conditionalFormatting sqref="H167">
    <cfRule type="expression" dxfId="410" priority="325">
      <formula>AND(#REF!&gt;=2,#REF!&lt;=MAX($A:$A))</formula>
    </cfRule>
  </conditionalFormatting>
  <conditionalFormatting sqref="H167">
    <cfRule type="expression" dxfId="409" priority="326">
      <formula>#REF!=#REF!</formula>
    </cfRule>
  </conditionalFormatting>
  <conditionalFormatting sqref="H161">
    <cfRule type="expression" dxfId="408" priority="327">
      <formula>AND(#REF!&gt;=2,#REF!&lt;=MAX($A:$A))</formula>
    </cfRule>
  </conditionalFormatting>
  <conditionalFormatting sqref="H161">
    <cfRule type="expression" dxfId="407" priority="328">
      <formula>#REF!=#REF!</formula>
    </cfRule>
  </conditionalFormatting>
  <conditionalFormatting sqref="H154:H159">
    <cfRule type="expression" dxfId="406" priority="329">
      <formula>AND(#REF!&gt;=2,#REF!&lt;=MAX($A:$A))</formula>
    </cfRule>
  </conditionalFormatting>
  <conditionalFormatting sqref="H154:H159">
    <cfRule type="expression" dxfId="405" priority="330">
      <formula>#REF!=#REF!</formula>
    </cfRule>
  </conditionalFormatting>
  <conditionalFormatting sqref="H152">
    <cfRule type="expression" dxfId="404" priority="331">
      <formula>AND(#REF!&gt;=2,#REF!&lt;=MAX($A:$A))</formula>
    </cfRule>
  </conditionalFormatting>
  <conditionalFormatting sqref="H152">
    <cfRule type="expression" dxfId="403" priority="332">
      <formula>#REF!=#REF!</formula>
    </cfRule>
  </conditionalFormatting>
  <conditionalFormatting sqref="H146:H148">
    <cfRule type="expression" dxfId="402" priority="333">
      <formula>AND(#REF!&gt;=2,#REF!&lt;=MAX($A:$A))</formula>
    </cfRule>
  </conditionalFormatting>
  <conditionalFormatting sqref="H146:H148">
    <cfRule type="expression" dxfId="401" priority="334">
      <formula>#REF!=#REF!</formula>
    </cfRule>
  </conditionalFormatting>
  <conditionalFormatting sqref="H127:H134">
    <cfRule type="expression" dxfId="400" priority="335">
      <formula>AND(#REF!&gt;=2,#REF!&lt;=MAX($A:$A))</formula>
    </cfRule>
  </conditionalFormatting>
  <conditionalFormatting sqref="H127:H134">
    <cfRule type="expression" dxfId="399" priority="336">
      <formula>#REF!=#REF!</formula>
    </cfRule>
  </conditionalFormatting>
  <conditionalFormatting sqref="H123:H124">
    <cfRule type="expression" dxfId="398" priority="337">
      <formula>AND(#REF!&gt;=2,#REF!&lt;=MAX($A:$A))</formula>
    </cfRule>
  </conditionalFormatting>
  <conditionalFormatting sqref="H123:H124">
    <cfRule type="expression" dxfId="397" priority="338">
      <formula>#REF!=#REF!</formula>
    </cfRule>
  </conditionalFormatting>
  <conditionalFormatting sqref="H70">
    <cfRule type="expression" dxfId="396" priority="339">
      <formula>AND(#REF!&gt;=2,#REF!&lt;=MAX($A:$A))</formula>
    </cfRule>
  </conditionalFormatting>
  <conditionalFormatting sqref="H70">
    <cfRule type="expression" dxfId="395" priority="340">
      <formula>#REF!=#REF!</formula>
    </cfRule>
  </conditionalFormatting>
  <conditionalFormatting sqref="H86 H90:H91">
    <cfRule type="expression" dxfId="394" priority="341">
      <formula>AND(#REF!&gt;=2,#REF!&lt;=MAX($A:$A))</formula>
    </cfRule>
  </conditionalFormatting>
  <conditionalFormatting sqref="H86 H90:H91">
    <cfRule type="expression" dxfId="393" priority="342">
      <formula>#REF!=#REF!</formula>
    </cfRule>
  </conditionalFormatting>
  <conditionalFormatting sqref="H71:H73">
    <cfRule type="expression" dxfId="392" priority="343">
      <formula>AND(#REF!&gt;=2,#REF!&lt;=MAX($A:$A))</formula>
    </cfRule>
  </conditionalFormatting>
  <conditionalFormatting sqref="H71:H73">
    <cfRule type="expression" dxfId="391" priority="344">
      <formula>#REF!=#REF!</formula>
    </cfRule>
  </conditionalFormatting>
  <conditionalFormatting sqref="H37 H32:H34">
    <cfRule type="expression" dxfId="390" priority="345">
      <formula>AND(#REF!&gt;=2,#REF!&lt;=MAX($A:$A))</formula>
    </cfRule>
  </conditionalFormatting>
  <conditionalFormatting sqref="H32:H34 H37">
    <cfRule type="expression" dxfId="389" priority="346">
      <formula>#REF!=#REF!</formula>
    </cfRule>
  </conditionalFormatting>
  <conditionalFormatting sqref="H39:H40">
    <cfRule type="expression" dxfId="388" priority="347">
      <formula>AND(#REF!&gt;=2,#REF!&lt;=MAX($A:$A))</formula>
    </cfRule>
  </conditionalFormatting>
  <conditionalFormatting sqref="H39:H40">
    <cfRule type="expression" dxfId="387" priority="348">
      <formula>#REF!=#REF!</formula>
    </cfRule>
  </conditionalFormatting>
  <conditionalFormatting sqref="H44:H45">
    <cfRule type="expression" dxfId="386" priority="349">
      <formula>AND(#REF!&gt;=2,#REF!&lt;=MAX($A:$A))</formula>
    </cfRule>
  </conditionalFormatting>
  <conditionalFormatting sqref="H44:H45">
    <cfRule type="expression" dxfId="385" priority="350">
      <formula>#REF!=#REF!</formula>
    </cfRule>
  </conditionalFormatting>
  <conditionalFormatting sqref="H49:H50 H42">
    <cfRule type="expression" dxfId="384" priority="351">
      <formula>AND(#REF!&gt;=2,#REF!&lt;=MAX($A:$A))</formula>
    </cfRule>
  </conditionalFormatting>
  <conditionalFormatting sqref="H42 H49:H50">
    <cfRule type="expression" dxfId="383" priority="352">
      <formula>#REF!=#REF!</formula>
    </cfRule>
  </conditionalFormatting>
  <conditionalFormatting sqref="H93:H97 H89">
    <cfRule type="expression" dxfId="382" priority="353">
      <formula>AND(#REF!&gt;=2,#REF!&lt;=MAX($A:$A))</formula>
    </cfRule>
  </conditionalFormatting>
  <conditionalFormatting sqref="H89 H93:H97">
    <cfRule type="expression" dxfId="381" priority="354">
      <formula>#REF!=#REF!</formula>
    </cfRule>
  </conditionalFormatting>
  <conditionalFormatting sqref="H99 H85">
    <cfRule type="expression" dxfId="380" priority="355">
      <formula>AND(#REF!&gt;=2,#REF!&lt;=MAX($A:$A))</formula>
    </cfRule>
  </conditionalFormatting>
  <conditionalFormatting sqref="H85 H99">
    <cfRule type="expression" dxfId="379" priority="356">
      <formula>#REF!=#REF!</formula>
    </cfRule>
  </conditionalFormatting>
  <conditionalFormatting sqref="H80 H82:H83">
    <cfRule type="expression" dxfId="378" priority="357">
      <formula>AND(#REF!&gt;=2,#REF!&lt;=MAX($A:$A))</formula>
    </cfRule>
  </conditionalFormatting>
  <conditionalFormatting sqref="H80 H82:H83">
    <cfRule type="expression" dxfId="377" priority="358">
      <formula>#REF!=#REF!</formula>
    </cfRule>
  </conditionalFormatting>
  <conditionalFormatting sqref="H75">
    <cfRule type="expression" dxfId="376" priority="359">
      <formula>AND(#REF!&gt;=2,#REF!&lt;=MAX($A:$A))</formula>
    </cfRule>
  </conditionalFormatting>
  <conditionalFormatting sqref="H75">
    <cfRule type="expression" dxfId="375" priority="360">
      <formula>#REF!=#REF!</formula>
    </cfRule>
  </conditionalFormatting>
  <conditionalFormatting sqref="H77">
    <cfRule type="expression" dxfId="374" priority="361">
      <formula>AND(#REF!&gt;=2,#REF!&lt;=MAX($A:$A))</formula>
    </cfRule>
  </conditionalFormatting>
  <conditionalFormatting sqref="H77">
    <cfRule type="expression" dxfId="373" priority="362">
      <formula>#REF!=#REF!</formula>
    </cfRule>
  </conditionalFormatting>
  <conditionalFormatting sqref="H136:H137">
    <cfRule type="expression" dxfId="372" priority="363">
      <formula>AND(#REF!&gt;=2,#REF!&lt;=MAX($A:$A))</formula>
    </cfRule>
  </conditionalFormatting>
  <conditionalFormatting sqref="H136:H137">
    <cfRule type="expression" dxfId="371" priority="364">
      <formula>#REF!=#REF!</formula>
    </cfRule>
  </conditionalFormatting>
  <conditionalFormatting sqref="H142 H139:H140">
    <cfRule type="expression" dxfId="370" priority="365">
      <formula>AND(#REF!&gt;=2,#REF!&lt;=MAX($A:$A))</formula>
    </cfRule>
  </conditionalFormatting>
  <conditionalFormatting sqref="H139:H140 H142">
    <cfRule type="expression" dxfId="369" priority="366">
      <formula>#REF!=#REF!</formula>
    </cfRule>
  </conditionalFormatting>
  <conditionalFormatting sqref="H143">
    <cfRule type="expression" dxfId="368" priority="367">
      <formula>AND(#REF!&gt;=2,#REF!&lt;=MAX($A:$A))</formula>
    </cfRule>
  </conditionalFormatting>
  <conditionalFormatting sqref="H143">
    <cfRule type="expression" dxfId="367" priority="368">
      <formula>#REF!=#REF!</formula>
    </cfRule>
  </conditionalFormatting>
  <conditionalFormatting sqref="H117:H118">
    <cfRule type="expression" dxfId="366" priority="369">
      <formula>AND(#REF!&gt;=2,#REF!&lt;=MAX($A:$A))</formula>
    </cfRule>
  </conditionalFormatting>
  <conditionalFormatting sqref="H117:H118">
    <cfRule type="expression" dxfId="365" priority="370">
      <formula>#REF!=#REF!</formula>
    </cfRule>
  </conditionalFormatting>
  <conditionalFormatting sqref="H101:H102">
    <cfRule type="expression" dxfId="364" priority="371">
      <formula>AND(#REF!&gt;=2,#REF!&lt;=MAX($A:$A))</formula>
    </cfRule>
  </conditionalFormatting>
  <conditionalFormatting sqref="H101:H102">
    <cfRule type="expression" dxfId="363" priority="372">
      <formula>#REF!=#REF!</formula>
    </cfRule>
  </conditionalFormatting>
  <conditionalFormatting sqref="H104:H108">
    <cfRule type="expression" dxfId="362" priority="373">
      <formula>AND(#REF!&gt;=2,#REF!&lt;=MAX($A:$A))</formula>
    </cfRule>
  </conditionalFormatting>
  <conditionalFormatting sqref="H104:H108">
    <cfRule type="expression" dxfId="361" priority="374">
      <formula>#REF!=#REF!</formula>
    </cfRule>
  </conditionalFormatting>
  <conditionalFormatting sqref="H110:H114">
    <cfRule type="expression" dxfId="360" priority="375">
      <formula>AND(#REF!&gt;=2,#REF!&lt;=MAX($A:$A))</formula>
    </cfRule>
  </conditionalFormatting>
  <conditionalFormatting sqref="H110:H114">
    <cfRule type="expression" dxfId="359" priority="376">
      <formula>#REF!=#REF!</formula>
    </cfRule>
  </conditionalFormatting>
  <conditionalFormatting sqref="H51">
    <cfRule type="expression" dxfId="358" priority="377">
      <formula>AND(#REF!&gt;=2,#REF!&lt;=MAX($A:$A))</formula>
    </cfRule>
  </conditionalFormatting>
  <conditionalFormatting sqref="H51">
    <cfRule type="expression" dxfId="357" priority="378">
      <formula>#REF!=#REF!</formula>
    </cfRule>
  </conditionalFormatting>
  <conditionalFormatting sqref="H60">
    <cfRule type="expression" dxfId="356" priority="379">
      <formula>AND(#REF!&gt;=2,#REF!&lt;=MAX($A:$A))</formula>
    </cfRule>
  </conditionalFormatting>
  <conditionalFormatting sqref="H60">
    <cfRule type="expression" dxfId="355" priority="380">
      <formula>#REF!=#REF!</formula>
    </cfRule>
  </conditionalFormatting>
  <conditionalFormatting sqref="H62">
    <cfRule type="expression" dxfId="354" priority="381">
      <formula>AND(#REF!&gt;=2,#REF!&lt;=MAX($A:$A))</formula>
    </cfRule>
  </conditionalFormatting>
  <conditionalFormatting sqref="H62">
    <cfRule type="expression" dxfId="353" priority="382">
      <formula>#REF!=#REF!</formula>
    </cfRule>
  </conditionalFormatting>
  <conditionalFormatting sqref="H64">
    <cfRule type="expression" dxfId="352" priority="383">
      <formula>AND(#REF!&gt;=2,#REF!&lt;=MAX($A:$A))</formula>
    </cfRule>
  </conditionalFormatting>
  <conditionalFormatting sqref="H64">
    <cfRule type="expression" dxfId="351" priority="384">
      <formula>#REF!=#REF!</formula>
    </cfRule>
  </conditionalFormatting>
  <conditionalFormatting sqref="L9:L25">
    <cfRule type="expression" dxfId="350" priority="244">
      <formula>$F9=L$7</formula>
    </cfRule>
  </conditionalFormatting>
  <conditionalFormatting sqref="L74">
    <cfRule type="expression" dxfId="349" priority="243">
      <formula>AND($C74&gt;=2,$C74&lt;=MAX($A:$A))</formula>
    </cfRule>
  </conditionalFormatting>
  <conditionalFormatting sqref="L38">
    <cfRule type="expression" dxfId="348" priority="214">
      <formula>AND(#REF!&gt;=2,#REF!&lt;=MAX($A:$A))</formula>
    </cfRule>
  </conditionalFormatting>
  <conditionalFormatting sqref="L38">
    <cfRule type="expression" dxfId="347" priority="215">
      <formula>#REF!=#REF!</formula>
    </cfRule>
  </conditionalFormatting>
  <conditionalFormatting sqref="L41 L35">
    <cfRule type="expression" dxfId="346" priority="216">
      <formula>AND(#REF!&gt;=2,#REF!&lt;=MAX($A:$A))</formula>
    </cfRule>
  </conditionalFormatting>
  <conditionalFormatting sqref="L35 L41">
    <cfRule type="expression" dxfId="345" priority="217">
      <formula>#REF!=#REF!</formula>
    </cfRule>
  </conditionalFormatting>
  <conditionalFormatting sqref="L63 L59 L46">
    <cfRule type="expression" dxfId="344" priority="218">
      <formula>AND(#REF!&gt;=2,#REF!&lt;=MAX($A:$A))</formula>
    </cfRule>
  </conditionalFormatting>
  <conditionalFormatting sqref="L46 L59 L63">
    <cfRule type="expression" dxfId="343" priority="219">
      <formula>#REF!=#REF!</formula>
    </cfRule>
  </conditionalFormatting>
  <conditionalFormatting sqref="L57 L53 L47">
    <cfRule type="expression" dxfId="342" priority="220">
      <formula>AND(#REF!&gt;=2,#REF!&lt;=MAX($A:$A))</formula>
    </cfRule>
  </conditionalFormatting>
  <conditionalFormatting sqref="L47 L53 L57">
    <cfRule type="expression" dxfId="341" priority="221">
      <formula>#REF!=#REF!</formula>
    </cfRule>
  </conditionalFormatting>
  <conditionalFormatting sqref="L144 L138 L153 L149:L151 L162:L166 L160 L81 L43">
    <cfRule type="expression" dxfId="340" priority="222">
      <formula>AND(#REF!&gt;=2,#REF!&lt;=MAX($A:$A))</formula>
    </cfRule>
  </conditionalFormatting>
  <conditionalFormatting sqref="L43">
    <cfRule type="expression" dxfId="339" priority="223">
      <formula>#REF!=#REF!</formula>
    </cfRule>
  </conditionalFormatting>
  <conditionalFormatting sqref="L125:L126 L48">
    <cfRule type="expression" dxfId="338" priority="224">
      <formula>AND(#REF!&gt;=2,#REF!&lt;=MAX($A:$A))</formula>
    </cfRule>
  </conditionalFormatting>
  <conditionalFormatting sqref="L48">
    <cfRule type="expression" dxfId="337" priority="225">
      <formula>#REF!=#REF!</formula>
    </cfRule>
  </conditionalFormatting>
  <conditionalFormatting sqref="L116 L119 L87">
    <cfRule type="expression" dxfId="336" priority="226">
      <formula>AND(#REF!&gt;=2,#REF!&lt;=MAX($A:$A))</formula>
    </cfRule>
  </conditionalFormatting>
  <conditionalFormatting sqref="L87">
    <cfRule type="expression" dxfId="335" priority="227">
      <formula>#REF!=#REF!</formula>
    </cfRule>
  </conditionalFormatting>
  <conditionalFormatting sqref="L78 L88 L92 L98 L103 L109 L115 L54:L55">
    <cfRule type="expression" dxfId="334" priority="228">
      <formula>AND(#REF!&gt;=2,#REF!&lt;=MAX($A:$A))</formula>
    </cfRule>
  </conditionalFormatting>
  <conditionalFormatting sqref="L54:L55">
    <cfRule type="expression" dxfId="333" priority="229">
      <formula>#REF!=#REF!</formula>
    </cfRule>
  </conditionalFormatting>
  <conditionalFormatting sqref="L78 L88 L92 L98 L103 L109 L115">
    <cfRule type="expression" dxfId="332" priority="230">
      <formula>#REF!=#REF!</formula>
    </cfRule>
  </conditionalFormatting>
  <conditionalFormatting sqref="L149:L151 L162:L166 L160 L81">
    <cfRule type="expression" dxfId="331" priority="231">
      <formula>#REF!=#REF!</formula>
    </cfRule>
  </conditionalFormatting>
  <conditionalFormatting sqref="L138 L153">
    <cfRule type="expression" dxfId="330" priority="232">
      <formula>#REF!=#REF!</formula>
    </cfRule>
  </conditionalFormatting>
  <conditionalFormatting sqref="L144">
    <cfRule type="expression" dxfId="329" priority="233">
      <formula>#REF!=#REF!</formula>
    </cfRule>
  </conditionalFormatting>
  <conditionalFormatting sqref="L125:L126">
    <cfRule type="expression" dxfId="328" priority="234">
      <formula>#REF!=#REF!</formula>
    </cfRule>
  </conditionalFormatting>
  <conditionalFormatting sqref="L116 L119">
    <cfRule type="expression" dxfId="327" priority="235">
      <formula>#REF!=#REF!</formula>
    </cfRule>
  </conditionalFormatting>
  <conditionalFormatting sqref="L76">
    <cfRule type="expression" dxfId="326" priority="236">
      <formula>AND(#REF!&gt;=2,#REF!&lt;=MAX($A:$A))</formula>
    </cfRule>
  </conditionalFormatting>
  <conditionalFormatting sqref="L76">
    <cfRule type="expression" dxfId="325" priority="237">
      <formula>#REF!=#REF!</formula>
    </cfRule>
  </conditionalFormatting>
  <conditionalFormatting sqref="L79">
    <cfRule type="expression" dxfId="324" priority="238">
      <formula>AND(#REF!&gt;=2,#REF!&lt;=MAX($A:$A))</formula>
    </cfRule>
  </conditionalFormatting>
  <conditionalFormatting sqref="L79">
    <cfRule type="expression" dxfId="323" priority="239">
      <formula>#REF!=#REF!</formula>
    </cfRule>
  </conditionalFormatting>
  <conditionalFormatting sqref="L58 L52">
    <cfRule type="expression" dxfId="322" priority="240">
      <formula>AND(#REF!&gt;=2,#REF!&lt;=MAX($A:$A))</formula>
    </cfRule>
  </conditionalFormatting>
  <conditionalFormatting sqref="L52 L58">
    <cfRule type="expression" dxfId="321" priority="241">
      <formula>#REF!=#REF!</formula>
    </cfRule>
  </conditionalFormatting>
  <conditionalFormatting sqref="L74">
    <cfRule type="expression" dxfId="320" priority="242">
      <formula>$E74=#REF!</formula>
    </cfRule>
  </conditionalFormatting>
  <conditionalFormatting sqref="L167">
    <cfRule type="expression" dxfId="319" priority="245">
      <formula>AND(#REF!&gt;=2,#REF!&lt;=MAX($A:$A))</formula>
    </cfRule>
  </conditionalFormatting>
  <conditionalFormatting sqref="L167">
    <cfRule type="expression" dxfId="318" priority="246">
      <formula>#REF!=#REF!</formula>
    </cfRule>
  </conditionalFormatting>
  <conditionalFormatting sqref="L161">
    <cfRule type="expression" dxfId="317" priority="247">
      <formula>AND(#REF!&gt;=2,#REF!&lt;=MAX($A:$A))</formula>
    </cfRule>
  </conditionalFormatting>
  <conditionalFormatting sqref="L161">
    <cfRule type="expression" dxfId="316" priority="248">
      <formula>#REF!=#REF!</formula>
    </cfRule>
  </conditionalFormatting>
  <conditionalFormatting sqref="L154:L159">
    <cfRule type="expression" dxfId="315" priority="249">
      <formula>AND(#REF!&gt;=2,#REF!&lt;=MAX($A:$A))</formula>
    </cfRule>
  </conditionalFormatting>
  <conditionalFormatting sqref="L154:L159">
    <cfRule type="expression" dxfId="314" priority="250">
      <formula>#REF!=#REF!</formula>
    </cfRule>
  </conditionalFormatting>
  <conditionalFormatting sqref="L86 L90:L91 L127:L134 L146:L148 L152">
    <cfRule type="expression" dxfId="313" priority="251">
      <formula>AND(#REF!&gt;=2,#REF!&lt;=MAX($A:$A))</formula>
    </cfRule>
  </conditionalFormatting>
  <conditionalFormatting sqref="L152">
    <cfRule type="expression" dxfId="312" priority="252">
      <formula>#REF!=#REF!</formula>
    </cfRule>
  </conditionalFormatting>
  <conditionalFormatting sqref="L146:L148">
    <cfRule type="expression" dxfId="311" priority="253">
      <formula>#REF!=#REF!</formula>
    </cfRule>
  </conditionalFormatting>
  <conditionalFormatting sqref="L127:L134">
    <cfRule type="expression" dxfId="310" priority="254">
      <formula>#REF!=#REF!</formula>
    </cfRule>
  </conditionalFormatting>
  <conditionalFormatting sqref="L44:L45 L123:L124">
    <cfRule type="expression" dxfId="309" priority="255">
      <formula>AND(#REF!&gt;=2,#REF!&lt;=MAX($A:$A))</formula>
    </cfRule>
  </conditionalFormatting>
  <conditionalFormatting sqref="L123:L124">
    <cfRule type="expression" dxfId="308" priority="256">
      <formula>#REF!=#REF!</formula>
    </cfRule>
  </conditionalFormatting>
  <conditionalFormatting sqref="L49:L50 L42 L70">
    <cfRule type="expression" dxfId="307" priority="257">
      <formula>AND(#REF!&gt;=2,#REF!&lt;=MAX($A:$A))</formula>
    </cfRule>
  </conditionalFormatting>
  <conditionalFormatting sqref="L70">
    <cfRule type="expression" dxfId="306" priority="258">
      <formula>#REF!=#REF!</formula>
    </cfRule>
  </conditionalFormatting>
  <conditionalFormatting sqref="L86 L90:L91">
    <cfRule type="expression" dxfId="305" priority="259">
      <formula>#REF!=#REF!</formula>
    </cfRule>
  </conditionalFormatting>
  <conditionalFormatting sqref="L39:L40 L71:L73">
    <cfRule type="expression" dxfId="304" priority="260">
      <formula>AND(#REF!&gt;=2,#REF!&lt;=MAX($A:$A))</formula>
    </cfRule>
  </conditionalFormatting>
  <conditionalFormatting sqref="L71:L73">
    <cfRule type="expression" dxfId="303" priority="261">
      <formula>#REF!=#REF!</formula>
    </cfRule>
  </conditionalFormatting>
  <conditionalFormatting sqref="L37 L32:L34">
    <cfRule type="expression" dxfId="302" priority="262">
      <formula>AND(#REF!&gt;=2,#REF!&lt;=MAX($A:$A))</formula>
    </cfRule>
  </conditionalFormatting>
  <conditionalFormatting sqref="L32:L34 L37">
    <cfRule type="expression" dxfId="301" priority="263">
      <formula>#REF!=#REF!</formula>
    </cfRule>
  </conditionalFormatting>
  <conditionalFormatting sqref="L39:L40">
    <cfRule type="expression" dxfId="300" priority="264">
      <formula>#REF!=#REF!</formula>
    </cfRule>
  </conditionalFormatting>
  <conditionalFormatting sqref="L44:L45">
    <cfRule type="expression" dxfId="299" priority="265">
      <formula>#REF!=#REF!</formula>
    </cfRule>
  </conditionalFormatting>
  <conditionalFormatting sqref="L42 L49:L50">
    <cfRule type="expression" dxfId="298" priority="266">
      <formula>#REF!=#REF!</formula>
    </cfRule>
  </conditionalFormatting>
  <conditionalFormatting sqref="L75 L80 L82:L83 L99 L85 L93:L97 L89">
    <cfRule type="expression" dxfId="297" priority="267">
      <formula>AND(#REF!&gt;=2,#REF!&lt;=MAX($A:$A))</formula>
    </cfRule>
  </conditionalFormatting>
  <conditionalFormatting sqref="L89 L93:L97">
    <cfRule type="expression" dxfId="296" priority="268">
      <formula>#REF!=#REF!</formula>
    </cfRule>
  </conditionalFormatting>
  <conditionalFormatting sqref="L85 L99">
    <cfRule type="expression" dxfId="295" priority="269">
      <formula>#REF!=#REF!</formula>
    </cfRule>
  </conditionalFormatting>
  <conditionalFormatting sqref="L80 L82:L83">
    <cfRule type="expression" dxfId="294" priority="270">
      <formula>#REF!=#REF!</formula>
    </cfRule>
  </conditionalFormatting>
  <conditionalFormatting sqref="L75">
    <cfRule type="expression" dxfId="293" priority="271">
      <formula>#REF!=#REF!</formula>
    </cfRule>
  </conditionalFormatting>
  <conditionalFormatting sqref="L51 L117:L118 L142 L139:L140 L77">
    <cfRule type="expression" dxfId="292" priority="272">
      <formula>AND(#REF!&gt;=2,#REF!&lt;=MAX($A:$A))</formula>
    </cfRule>
  </conditionalFormatting>
  <conditionalFormatting sqref="L77">
    <cfRule type="expression" dxfId="291" priority="273">
      <formula>#REF!=#REF!</formula>
    </cfRule>
  </conditionalFormatting>
  <conditionalFormatting sqref="L110:L114 L143 L136:L137">
    <cfRule type="expression" dxfId="290" priority="274">
      <formula>AND(#REF!&gt;=2,#REF!&lt;=MAX($A:$A))</formula>
    </cfRule>
  </conditionalFormatting>
  <conditionalFormatting sqref="L136:L137">
    <cfRule type="expression" dxfId="289" priority="275">
      <formula>#REF!=#REF!</formula>
    </cfRule>
  </conditionalFormatting>
  <conditionalFormatting sqref="L139:L140 L142">
    <cfRule type="expression" dxfId="288" priority="276">
      <formula>#REF!=#REF!</formula>
    </cfRule>
  </conditionalFormatting>
  <conditionalFormatting sqref="L143">
    <cfRule type="expression" dxfId="287" priority="277">
      <formula>#REF!=#REF!</formula>
    </cfRule>
  </conditionalFormatting>
  <conditionalFormatting sqref="L117:L118">
    <cfRule type="expression" dxfId="286" priority="278">
      <formula>#REF!=#REF!</formula>
    </cfRule>
  </conditionalFormatting>
  <conditionalFormatting sqref="L60 L101:L102">
    <cfRule type="expression" dxfId="285" priority="279">
      <formula>AND(#REF!&gt;=2,#REF!&lt;=MAX($A:$A))</formula>
    </cfRule>
  </conditionalFormatting>
  <conditionalFormatting sqref="L101:L102">
    <cfRule type="expression" dxfId="284" priority="280">
      <formula>#REF!=#REF!</formula>
    </cfRule>
  </conditionalFormatting>
  <conditionalFormatting sqref="L64 L62 L104:L108">
    <cfRule type="expression" dxfId="283" priority="281">
      <formula>AND(#REF!&gt;=2,#REF!&lt;=MAX($A:$A))</formula>
    </cfRule>
  </conditionalFormatting>
  <conditionalFormatting sqref="L104:L108">
    <cfRule type="expression" dxfId="282" priority="282">
      <formula>#REF!=#REF!</formula>
    </cfRule>
  </conditionalFormatting>
  <conditionalFormatting sqref="L110:L114">
    <cfRule type="expression" dxfId="281" priority="283">
      <formula>#REF!=#REF!</formula>
    </cfRule>
  </conditionalFormatting>
  <conditionalFormatting sqref="L51">
    <cfRule type="expression" dxfId="280" priority="284">
      <formula>#REF!=#REF!</formula>
    </cfRule>
  </conditionalFormatting>
  <conditionalFormatting sqref="L60">
    <cfRule type="expression" dxfId="279" priority="285">
      <formula>#REF!=#REF!</formula>
    </cfRule>
  </conditionalFormatting>
  <conditionalFormatting sqref="L62">
    <cfRule type="expression" dxfId="278" priority="286">
      <formula>#REF!=#REF!</formula>
    </cfRule>
  </conditionalFormatting>
  <conditionalFormatting sqref="L64">
    <cfRule type="expression" dxfId="277" priority="287">
      <formula>#REF!=#REF!</formula>
    </cfRule>
  </conditionalFormatting>
  <conditionalFormatting sqref="Q9:Q25">
    <cfRule type="expression" dxfId="276" priority="170">
      <formula>$F9=Q$7</formula>
    </cfRule>
  </conditionalFormatting>
  <conditionalFormatting sqref="Q74">
    <cfRule type="expression" dxfId="275" priority="169">
      <formula>AND($C74&gt;=2,$C74&lt;=MAX($A:$A))</formula>
    </cfRule>
  </conditionalFormatting>
  <conditionalFormatting sqref="Q38">
    <cfRule type="expression" dxfId="274" priority="140">
      <formula>AND(#REF!&gt;=2,#REF!&lt;=MAX($A:$A))</formula>
    </cfRule>
  </conditionalFormatting>
  <conditionalFormatting sqref="Q38">
    <cfRule type="expression" dxfId="273" priority="141">
      <formula>#REF!=#REF!</formula>
    </cfRule>
  </conditionalFormatting>
  <conditionalFormatting sqref="Q35 Q41">
    <cfRule type="expression" dxfId="272" priority="142">
      <formula>AND(#REF!&gt;=2,#REF!&lt;=MAX($A:$A))</formula>
    </cfRule>
  </conditionalFormatting>
  <conditionalFormatting sqref="Q41 Q35">
    <cfRule type="expression" dxfId="271" priority="143">
      <formula>#REF!=#REF!</formula>
    </cfRule>
  </conditionalFormatting>
  <conditionalFormatting sqref="Q46 Q59 Q63">
    <cfRule type="expression" dxfId="270" priority="144">
      <formula>AND(#REF!&gt;=2,#REF!&lt;=MAX($A:$A))</formula>
    </cfRule>
  </conditionalFormatting>
  <conditionalFormatting sqref="Q63 Q59 Q46">
    <cfRule type="expression" dxfId="269" priority="145">
      <formula>#REF!=#REF!</formula>
    </cfRule>
  </conditionalFormatting>
  <conditionalFormatting sqref="Q47 Q53 Q57">
    <cfRule type="expression" dxfId="268" priority="146">
      <formula>AND(#REF!&gt;=2,#REF!&lt;=MAX($A:$A))</formula>
    </cfRule>
  </conditionalFormatting>
  <conditionalFormatting sqref="Q57 Q53 Q47">
    <cfRule type="expression" dxfId="267" priority="147">
      <formula>#REF!=#REF!</formula>
    </cfRule>
  </conditionalFormatting>
  <conditionalFormatting sqref="Q43 Q81 Q160 Q162:Q166 Q149:Q151 Q153 Q138 Q144">
    <cfRule type="expression" dxfId="266" priority="148">
      <formula>AND(#REF!&gt;=2,#REF!&lt;=MAX($A:$A))</formula>
    </cfRule>
  </conditionalFormatting>
  <conditionalFormatting sqref="Q43">
    <cfRule type="expression" dxfId="265" priority="149">
      <formula>#REF!=#REF!</formula>
    </cfRule>
  </conditionalFormatting>
  <conditionalFormatting sqref="Q48 Q125:Q126">
    <cfRule type="expression" dxfId="264" priority="150">
      <formula>AND(#REF!&gt;=2,#REF!&lt;=MAX($A:$A))</formula>
    </cfRule>
  </conditionalFormatting>
  <conditionalFormatting sqref="Q48">
    <cfRule type="expression" dxfId="263" priority="151">
      <formula>#REF!=#REF!</formula>
    </cfRule>
  </conditionalFormatting>
  <conditionalFormatting sqref="Q87 Q119 Q116">
    <cfRule type="expression" dxfId="262" priority="152">
      <formula>AND(#REF!&gt;=2,#REF!&lt;=MAX($A:$A))</formula>
    </cfRule>
  </conditionalFormatting>
  <conditionalFormatting sqref="Q87">
    <cfRule type="expression" dxfId="261" priority="153">
      <formula>#REF!=#REF!</formula>
    </cfRule>
  </conditionalFormatting>
  <conditionalFormatting sqref="Q54:Q55 Q115 Q109 Q103 Q98 Q92 Q88 Q78">
    <cfRule type="expression" dxfId="260" priority="154">
      <formula>AND(#REF!&gt;=2,#REF!&lt;=MAX($A:$A))</formula>
    </cfRule>
  </conditionalFormatting>
  <conditionalFormatting sqref="Q54:Q55">
    <cfRule type="expression" dxfId="259" priority="155">
      <formula>#REF!=#REF!</formula>
    </cfRule>
  </conditionalFormatting>
  <conditionalFormatting sqref="Q115 Q109 Q103 Q98 Q92 Q88 Q78">
    <cfRule type="expression" dxfId="258" priority="156">
      <formula>#REF!=#REF!</formula>
    </cfRule>
  </conditionalFormatting>
  <conditionalFormatting sqref="Q81 Q160 Q162:Q166 Q149:Q151">
    <cfRule type="expression" dxfId="257" priority="157">
      <formula>#REF!=#REF!</formula>
    </cfRule>
  </conditionalFormatting>
  <conditionalFormatting sqref="Q153 Q138">
    <cfRule type="expression" dxfId="256" priority="158">
      <formula>#REF!=#REF!</formula>
    </cfRule>
  </conditionalFormatting>
  <conditionalFormatting sqref="Q144">
    <cfRule type="expression" dxfId="255" priority="159">
      <formula>#REF!=#REF!</formula>
    </cfRule>
  </conditionalFormatting>
  <conditionalFormatting sqref="Q125:Q126">
    <cfRule type="expression" dxfId="254" priority="160">
      <formula>#REF!=#REF!</formula>
    </cfRule>
  </conditionalFormatting>
  <conditionalFormatting sqref="Q119 Q116">
    <cfRule type="expression" dxfId="253" priority="161">
      <formula>#REF!=#REF!</formula>
    </cfRule>
  </conditionalFormatting>
  <conditionalFormatting sqref="Q76">
    <cfRule type="expression" dxfId="252" priority="162">
      <formula>AND(#REF!&gt;=2,#REF!&lt;=MAX($A:$A))</formula>
    </cfRule>
  </conditionalFormatting>
  <conditionalFormatting sqref="Q76">
    <cfRule type="expression" dxfId="251" priority="163">
      <formula>#REF!=#REF!</formula>
    </cfRule>
  </conditionalFormatting>
  <conditionalFormatting sqref="Q79">
    <cfRule type="expression" dxfId="250" priority="164">
      <formula>AND(#REF!&gt;=2,#REF!&lt;=MAX($A:$A))</formula>
    </cfRule>
  </conditionalFormatting>
  <conditionalFormatting sqref="Q79">
    <cfRule type="expression" dxfId="249" priority="165">
      <formula>#REF!=#REF!</formula>
    </cfRule>
  </conditionalFormatting>
  <conditionalFormatting sqref="Q52 Q58">
    <cfRule type="expression" dxfId="248" priority="166">
      <formula>AND(#REF!&gt;=2,#REF!&lt;=MAX($A:$A))</formula>
    </cfRule>
  </conditionalFormatting>
  <conditionalFormatting sqref="Q58 Q52">
    <cfRule type="expression" dxfId="247" priority="167">
      <formula>#REF!=#REF!</formula>
    </cfRule>
  </conditionalFormatting>
  <conditionalFormatting sqref="Q74">
    <cfRule type="expression" dxfId="246" priority="168">
      <formula>$E74=#REF!</formula>
    </cfRule>
  </conditionalFormatting>
  <conditionalFormatting sqref="Q167">
    <cfRule type="expression" dxfId="245" priority="171">
      <formula>AND(#REF!&gt;=2,#REF!&lt;=MAX($A:$A))</formula>
    </cfRule>
  </conditionalFormatting>
  <conditionalFormatting sqref="Q167">
    <cfRule type="expression" dxfId="244" priority="172">
      <formula>#REF!=#REF!</formula>
    </cfRule>
  </conditionalFormatting>
  <conditionalFormatting sqref="Q161">
    <cfRule type="expression" dxfId="243" priority="173">
      <formula>AND(#REF!&gt;=2,#REF!&lt;=MAX($A:$A))</formula>
    </cfRule>
  </conditionalFormatting>
  <conditionalFormatting sqref="Q161">
    <cfRule type="expression" dxfId="242" priority="174">
      <formula>#REF!=#REF!</formula>
    </cfRule>
  </conditionalFormatting>
  <conditionalFormatting sqref="Q154:Q159">
    <cfRule type="expression" dxfId="241" priority="175">
      <formula>AND(#REF!&gt;=2,#REF!&lt;=MAX($A:$A))</formula>
    </cfRule>
  </conditionalFormatting>
  <conditionalFormatting sqref="Q154:Q159">
    <cfRule type="expression" dxfId="240" priority="176">
      <formula>#REF!=#REF!</formula>
    </cfRule>
  </conditionalFormatting>
  <conditionalFormatting sqref="Q152 Q146:Q148 Q127:Q134 Q90:Q91 Q86">
    <cfRule type="expression" dxfId="239" priority="177">
      <formula>AND(#REF!&gt;=2,#REF!&lt;=MAX($A:$A))</formula>
    </cfRule>
  </conditionalFormatting>
  <conditionalFormatting sqref="Q152">
    <cfRule type="expression" dxfId="238" priority="178">
      <formula>#REF!=#REF!</formula>
    </cfRule>
  </conditionalFormatting>
  <conditionalFormatting sqref="Q146:Q148">
    <cfRule type="expression" dxfId="237" priority="179">
      <formula>#REF!=#REF!</formula>
    </cfRule>
  </conditionalFormatting>
  <conditionalFormatting sqref="Q127:Q134">
    <cfRule type="expression" dxfId="236" priority="180">
      <formula>#REF!=#REF!</formula>
    </cfRule>
  </conditionalFormatting>
  <conditionalFormatting sqref="Q123:Q124 Q44:Q45">
    <cfRule type="expression" dxfId="235" priority="181">
      <formula>AND(#REF!&gt;=2,#REF!&lt;=MAX($A:$A))</formula>
    </cfRule>
  </conditionalFormatting>
  <conditionalFormatting sqref="Q123:Q124">
    <cfRule type="expression" dxfId="234" priority="182">
      <formula>#REF!=#REF!</formula>
    </cfRule>
  </conditionalFormatting>
  <conditionalFormatting sqref="Q70 Q42 Q49:Q50">
    <cfRule type="expression" dxfId="233" priority="183">
      <formula>AND(#REF!&gt;=2,#REF!&lt;=MAX($A:$A))</formula>
    </cfRule>
  </conditionalFormatting>
  <conditionalFormatting sqref="Q70">
    <cfRule type="expression" dxfId="232" priority="184">
      <formula>#REF!=#REF!</formula>
    </cfRule>
  </conditionalFormatting>
  <conditionalFormatting sqref="Q90:Q91 Q86">
    <cfRule type="expression" dxfId="231" priority="185">
      <formula>#REF!=#REF!</formula>
    </cfRule>
  </conditionalFormatting>
  <conditionalFormatting sqref="Q71:Q73 Q39:Q40">
    <cfRule type="expression" dxfId="230" priority="186">
      <formula>AND(#REF!&gt;=2,#REF!&lt;=MAX($A:$A))</formula>
    </cfRule>
  </conditionalFormatting>
  <conditionalFormatting sqref="Q71:Q73">
    <cfRule type="expression" dxfId="229" priority="187">
      <formula>#REF!=#REF!</formula>
    </cfRule>
  </conditionalFormatting>
  <conditionalFormatting sqref="Q32:Q34 Q37">
    <cfRule type="expression" dxfId="228" priority="188">
      <formula>AND(#REF!&gt;=2,#REF!&lt;=MAX($A:$A))</formula>
    </cfRule>
  </conditionalFormatting>
  <conditionalFormatting sqref="Q37 Q32:Q34">
    <cfRule type="expression" dxfId="227" priority="189">
      <formula>#REF!=#REF!</formula>
    </cfRule>
  </conditionalFormatting>
  <conditionalFormatting sqref="Q39:Q40">
    <cfRule type="expression" dxfId="226" priority="190">
      <formula>#REF!=#REF!</formula>
    </cfRule>
  </conditionalFormatting>
  <conditionalFormatting sqref="Q44:Q45">
    <cfRule type="expression" dxfId="225" priority="191">
      <formula>#REF!=#REF!</formula>
    </cfRule>
  </conditionalFormatting>
  <conditionalFormatting sqref="Q49:Q50 Q42">
    <cfRule type="expression" dxfId="224" priority="192">
      <formula>#REF!=#REF!</formula>
    </cfRule>
  </conditionalFormatting>
  <conditionalFormatting sqref="Q89 Q93:Q97 Q85 Q99 Q82:Q83 Q80 Q75">
    <cfRule type="expression" dxfId="223" priority="193">
      <formula>AND(#REF!&gt;=2,#REF!&lt;=MAX($A:$A))</formula>
    </cfRule>
  </conditionalFormatting>
  <conditionalFormatting sqref="Q93:Q97 Q89">
    <cfRule type="expression" dxfId="222" priority="194">
      <formula>#REF!=#REF!</formula>
    </cfRule>
  </conditionalFormatting>
  <conditionalFormatting sqref="Q99 Q85">
    <cfRule type="expression" dxfId="221" priority="195">
      <formula>#REF!=#REF!</formula>
    </cfRule>
  </conditionalFormatting>
  <conditionalFormatting sqref="Q82:Q83 Q80">
    <cfRule type="expression" dxfId="220" priority="196">
      <formula>#REF!=#REF!</formula>
    </cfRule>
  </conditionalFormatting>
  <conditionalFormatting sqref="Q75">
    <cfRule type="expression" dxfId="219" priority="197">
      <formula>#REF!=#REF!</formula>
    </cfRule>
  </conditionalFormatting>
  <conditionalFormatting sqref="Q106 Q77 Q139:Q140 Q142 Q117:Q118 Q51">
    <cfRule type="expression" dxfId="218" priority="198">
      <formula>AND(#REF!&gt;=2,#REF!&lt;=MAX($A:$A))</formula>
    </cfRule>
  </conditionalFormatting>
  <conditionalFormatting sqref="Q106 Q77">
    <cfRule type="expression" dxfId="217" priority="199">
      <formula>#REF!=#REF!</formula>
    </cfRule>
  </conditionalFormatting>
  <conditionalFormatting sqref="Q136:Q137 Q143 Q110:Q114">
    <cfRule type="expression" dxfId="216" priority="200">
      <formula>AND(#REF!&gt;=2,#REF!&lt;=MAX($A:$A))</formula>
    </cfRule>
  </conditionalFormatting>
  <conditionalFormatting sqref="Q136:Q137">
    <cfRule type="expression" dxfId="215" priority="201">
      <formula>#REF!=#REF!</formula>
    </cfRule>
  </conditionalFormatting>
  <conditionalFormatting sqref="Q142 Q139:Q140">
    <cfRule type="expression" dxfId="214" priority="202">
      <formula>#REF!=#REF!</formula>
    </cfRule>
  </conditionalFormatting>
  <conditionalFormatting sqref="Q143">
    <cfRule type="expression" dxfId="213" priority="203">
      <formula>#REF!=#REF!</formula>
    </cfRule>
  </conditionalFormatting>
  <conditionalFormatting sqref="Q117:Q118">
    <cfRule type="expression" dxfId="212" priority="204">
      <formula>#REF!=#REF!</formula>
    </cfRule>
  </conditionalFormatting>
  <conditionalFormatting sqref="Q101:Q102 Q60">
    <cfRule type="expression" dxfId="211" priority="205">
      <formula>AND(#REF!&gt;=2,#REF!&lt;=MAX($A:$A))</formula>
    </cfRule>
  </conditionalFormatting>
  <conditionalFormatting sqref="Q101:Q102">
    <cfRule type="expression" dxfId="210" priority="206">
      <formula>#REF!=#REF!</formula>
    </cfRule>
  </conditionalFormatting>
  <conditionalFormatting sqref="Q104:Q105 Q107:Q108 Q62 Q64">
    <cfRule type="expression" dxfId="209" priority="207">
      <formula>AND(#REF!&gt;=2,#REF!&lt;=MAX($A:$A))</formula>
    </cfRule>
  </conditionalFormatting>
  <conditionalFormatting sqref="Q107:Q108 Q104:Q105">
    <cfRule type="expression" dxfId="208" priority="208">
      <formula>#REF!=#REF!</formula>
    </cfRule>
  </conditionalFormatting>
  <conditionalFormatting sqref="Q110:Q114">
    <cfRule type="expression" dxfId="207" priority="209">
      <formula>#REF!=#REF!</formula>
    </cfRule>
  </conditionalFormatting>
  <conditionalFormatting sqref="Q51">
    <cfRule type="expression" dxfId="206" priority="210">
      <formula>#REF!=#REF!</formula>
    </cfRule>
  </conditionalFormatting>
  <conditionalFormatting sqref="Q60">
    <cfRule type="expression" dxfId="205" priority="211">
      <formula>#REF!=#REF!</formula>
    </cfRule>
  </conditionalFormatting>
  <conditionalFormatting sqref="Q62">
    <cfRule type="expression" dxfId="204" priority="212">
      <formula>#REF!=#REF!</formula>
    </cfRule>
  </conditionalFormatting>
  <conditionalFormatting sqref="Q64">
    <cfRule type="expression" dxfId="203" priority="213">
      <formula>#REF!=#REF!</formula>
    </cfRule>
  </conditionalFormatting>
  <conditionalFormatting sqref="S9:S25">
    <cfRule type="expression" dxfId="202" priority="96">
      <formula>$F9=S$7</formula>
    </cfRule>
  </conditionalFormatting>
  <conditionalFormatting sqref="S74">
    <cfRule type="expression" dxfId="201" priority="95">
      <formula>AND($C74&gt;=2,$C74&lt;=MAX($A:$A))</formula>
    </cfRule>
  </conditionalFormatting>
  <conditionalFormatting sqref="S38">
    <cfRule type="expression" dxfId="200" priority="66">
      <formula>AND(#REF!&gt;=2,#REF!&lt;=MAX($A:$A))</formula>
    </cfRule>
  </conditionalFormatting>
  <conditionalFormatting sqref="S38">
    <cfRule type="expression" dxfId="199" priority="67">
      <formula>#REF!=#REF!</formula>
    </cfRule>
  </conditionalFormatting>
  <conditionalFormatting sqref="S41 S35">
    <cfRule type="expression" dxfId="198" priority="68">
      <formula>AND(#REF!&gt;=2,#REF!&lt;=MAX($A:$A))</formula>
    </cfRule>
  </conditionalFormatting>
  <conditionalFormatting sqref="S35 S41">
    <cfRule type="expression" dxfId="197" priority="69">
      <formula>#REF!=#REF!</formula>
    </cfRule>
  </conditionalFormatting>
  <conditionalFormatting sqref="S63 S59 S46">
    <cfRule type="expression" dxfId="196" priority="70">
      <formula>AND(#REF!&gt;=2,#REF!&lt;=MAX($A:$A))</formula>
    </cfRule>
  </conditionalFormatting>
  <conditionalFormatting sqref="S46 S59 S63">
    <cfRule type="expression" dxfId="195" priority="71">
      <formula>#REF!=#REF!</formula>
    </cfRule>
  </conditionalFormatting>
  <conditionalFormatting sqref="S57 S53 S47">
    <cfRule type="expression" dxfId="194" priority="72">
      <formula>AND(#REF!&gt;=2,#REF!&lt;=MAX($A:$A))</formula>
    </cfRule>
  </conditionalFormatting>
  <conditionalFormatting sqref="S47 S53 S57">
    <cfRule type="expression" dxfId="193" priority="73">
      <formula>#REF!=#REF!</formula>
    </cfRule>
  </conditionalFormatting>
  <conditionalFormatting sqref="S144 S138 S153 S149:S151 S162:S166 S160 S81 S43">
    <cfRule type="expression" dxfId="192" priority="74">
      <formula>AND(#REF!&gt;=2,#REF!&lt;=MAX($A:$A))</formula>
    </cfRule>
  </conditionalFormatting>
  <conditionalFormatting sqref="S43">
    <cfRule type="expression" dxfId="191" priority="75">
      <formula>#REF!=#REF!</formula>
    </cfRule>
  </conditionalFormatting>
  <conditionalFormatting sqref="S125:S126 S48">
    <cfRule type="expression" dxfId="190" priority="76">
      <formula>AND(#REF!&gt;=2,#REF!&lt;=MAX($A:$A))</formula>
    </cfRule>
  </conditionalFormatting>
  <conditionalFormatting sqref="S48">
    <cfRule type="expression" dxfId="189" priority="77">
      <formula>#REF!=#REF!</formula>
    </cfRule>
  </conditionalFormatting>
  <conditionalFormatting sqref="S116 S119 S87">
    <cfRule type="expression" dxfId="188" priority="78">
      <formula>AND(#REF!&gt;=2,#REF!&lt;=MAX($A:$A))</formula>
    </cfRule>
  </conditionalFormatting>
  <conditionalFormatting sqref="S87">
    <cfRule type="expression" dxfId="187" priority="79">
      <formula>#REF!=#REF!</formula>
    </cfRule>
  </conditionalFormatting>
  <conditionalFormatting sqref="S78 S88 S92 S98 S103 S109 S115 S54:S55">
    <cfRule type="expression" dxfId="186" priority="80">
      <formula>AND(#REF!&gt;=2,#REF!&lt;=MAX($A:$A))</formula>
    </cfRule>
  </conditionalFormatting>
  <conditionalFormatting sqref="S54:S55">
    <cfRule type="expression" dxfId="185" priority="81">
      <formula>#REF!=#REF!</formula>
    </cfRule>
  </conditionalFormatting>
  <conditionalFormatting sqref="S78 S88 S92 S98 S103 S109 S115">
    <cfRule type="expression" dxfId="184" priority="82">
      <formula>#REF!=#REF!</formula>
    </cfRule>
  </conditionalFormatting>
  <conditionalFormatting sqref="S149:S151 S162:S166 S160 S81">
    <cfRule type="expression" dxfId="183" priority="83">
      <formula>#REF!=#REF!</formula>
    </cfRule>
  </conditionalFormatting>
  <conditionalFormatting sqref="S138 S153">
    <cfRule type="expression" dxfId="182" priority="84">
      <formula>#REF!=#REF!</formula>
    </cfRule>
  </conditionalFormatting>
  <conditionalFormatting sqref="S144">
    <cfRule type="expression" dxfId="181" priority="85">
      <formula>#REF!=#REF!</formula>
    </cfRule>
  </conditionalFormatting>
  <conditionalFormatting sqref="S125:S126">
    <cfRule type="expression" dxfId="180" priority="86">
      <formula>#REF!=#REF!</formula>
    </cfRule>
  </conditionalFormatting>
  <conditionalFormatting sqref="S116 S119">
    <cfRule type="expression" dxfId="179" priority="87">
      <formula>#REF!=#REF!</formula>
    </cfRule>
  </conditionalFormatting>
  <conditionalFormatting sqref="S76">
    <cfRule type="expression" dxfId="178" priority="88">
      <formula>AND(#REF!&gt;=2,#REF!&lt;=MAX($A:$A))</formula>
    </cfRule>
  </conditionalFormatting>
  <conditionalFormatting sqref="S76">
    <cfRule type="expression" dxfId="177" priority="89">
      <formula>#REF!=#REF!</formula>
    </cfRule>
  </conditionalFormatting>
  <conditionalFormatting sqref="S79">
    <cfRule type="expression" dxfId="176" priority="90">
      <formula>AND(#REF!&gt;=2,#REF!&lt;=MAX($A:$A))</formula>
    </cfRule>
  </conditionalFormatting>
  <conditionalFormatting sqref="S79">
    <cfRule type="expression" dxfId="175" priority="91">
      <formula>#REF!=#REF!</formula>
    </cfRule>
  </conditionalFormatting>
  <conditionalFormatting sqref="S58 S52">
    <cfRule type="expression" dxfId="174" priority="92">
      <formula>AND(#REF!&gt;=2,#REF!&lt;=MAX($A:$A))</formula>
    </cfRule>
  </conditionalFormatting>
  <conditionalFormatting sqref="S52 S58">
    <cfRule type="expression" dxfId="173" priority="93">
      <formula>#REF!=#REF!</formula>
    </cfRule>
  </conditionalFormatting>
  <conditionalFormatting sqref="S74">
    <cfRule type="expression" dxfId="172" priority="94">
      <formula>$E74=#REF!</formula>
    </cfRule>
  </conditionalFormatting>
  <conditionalFormatting sqref="S167">
    <cfRule type="expression" dxfId="171" priority="97">
      <formula>AND(#REF!&gt;=2,#REF!&lt;=MAX($A:$A))</formula>
    </cfRule>
  </conditionalFormatting>
  <conditionalFormatting sqref="S167">
    <cfRule type="expression" dxfId="170" priority="98">
      <formula>#REF!=#REF!</formula>
    </cfRule>
  </conditionalFormatting>
  <conditionalFormatting sqref="S161">
    <cfRule type="expression" dxfId="169" priority="99">
      <formula>AND(#REF!&gt;=2,#REF!&lt;=MAX($A:$A))</formula>
    </cfRule>
  </conditionalFormatting>
  <conditionalFormatting sqref="S161">
    <cfRule type="expression" dxfId="168" priority="100">
      <formula>#REF!=#REF!</formula>
    </cfRule>
  </conditionalFormatting>
  <conditionalFormatting sqref="S154:S159">
    <cfRule type="expression" dxfId="167" priority="101">
      <formula>AND(#REF!&gt;=2,#REF!&lt;=MAX($A:$A))</formula>
    </cfRule>
  </conditionalFormatting>
  <conditionalFormatting sqref="S154:S159">
    <cfRule type="expression" dxfId="166" priority="102">
      <formula>#REF!=#REF!</formula>
    </cfRule>
  </conditionalFormatting>
  <conditionalFormatting sqref="S86 S90:S91 S127:S134 S146:S148 S152">
    <cfRule type="expression" dxfId="165" priority="103">
      <formula>AND(#REF!&gt;=2,#REF!&lt;=MAX($A:$A))</formula>
    </cfRule>
  </conditionalFormatting>
  <conditionalFormatting sqref="S152">
    <cfRule type="expression" dxfId="164" priority="104">
      <formula>#REF!=#REF!</formula>
    </cfRule>
  </conditionalFormatting>
  <conditionalFormatting sqref="S146:S148">
    <cfRule type="expression" dxfId="163" priority="105">
      <formula>#REF!=#REF!</formula>
    </cfRule>
  </conditionalFormatting>
  <conditionalFormatting sqref="S127:S134">
    <cfRule type="expression" dxfId="162" priority="106">
      <formula>#REF!=#REF!</formula>
    </cfRule>
  </conditionalFormatting>
  <conditionalFormatting sqref="S44:S45 S123:S124">
    <cfRule type="expression" dxfId="161" priority="107">
      <formula>AND(#REF!&gt;=2,#REF!&lt;=MAX($A:$A))</formula>
    </cfRule>
  </conditionalFormatting>
  <conditionalFormatting sqref="S123:S124">
    <cfRule type="expression" dxfId="160" priority="108">
      <formula>#REF!=#REF!</formula>
    </cfRule>
  </conditionalFormatting>
  <conditionalFormatting sqref="S49:S50 S42 S70">
    <cfRule type="expression" dxfId="159" priority="109">
      <formula>AND(#REF!&gt;=2,#REF!&lt;=MAX($A:$A))</formula>
    </cfRule>
  </conditionalFormatting>
  <conditionalFormatting sqref="S70">
    <cfRule type="expression" dxfId="158" priority="110">
      <formula>#REF!=#REF!</formula>
    </cfRule>
  </conditionalFormatting>
  <conditionalFormatting sqref="S86 S90:S91">
    <cfRule type="expression" dxfId="157" priority="111">
      <formula>#REF!=#REF!</formula>
    </cfRule>
  </conditionalFormatting>
  <conditionalFormatting sqref="S39:S40 S71:S73">
    <cfRule type="expression" dxfId="156" priority="112">
      <formula>AND(#REF!&gt;=2,#REF!&lt;=MAX($A:$A))</formula>
    </cfRule>
  </conditionalFormatting>
  <conditionalFormatting sqref="S71:S73">
    <cfRule type="expression" dxfId="155" priority="113">
      <formula>#REF!=#REF!</formula>
    </cfRule>
  </conditionalFormatting>
  <conditionalFormatting sqref="S37 S32:S34">
    <cfRule type="expression" dxfId="154" priority="114">
      <formula>AND(#REF!&gt;=2,#REF!&lt;=MAX($A:$A))</formula>
    </cfRule>
  </conditionalFormatting>
  <conditionalFormatting sqref="S32:S34 S37">
    <cfRule type="expression" dxfId="153" priority="115">
      <formula>#REF!=#REF!</formula>
    </cfRule>
  </conditionalFormatting>
  <conditionalFormatting sqref="S39:S40">
    <cfRule type="expression" dxfId="152" priority="116">
      <formula>#REF!=#REF!</formula>
    </cfRule>
  </conditionalFormatting>
  <conditionalFormatting sqref="S44:S45">
    <cfRule type="expression" dxfId="151" priority="117">
      <formula>#REF!=#REF!</formula>
    </cfRule>
  </conditionalFormatting>
  <conditionalFormatting sqref="S42 S49:S50">
    <cfRule type="expression" dxfId="150" priority="118">
      <formula>#REF!=#REF!</formula>
    </cfRule>
  </conditionalFormatting>
  <conditionalFormatting sqref="S75 S80 S82:S83 S99 S85 S93:S97 S89">
    <cfRule type="expression" dxfId="149" priority="119">
      <formula>AND(#REF!&gt;=2,#REF!&lt;=MAX($A:$A))</formula>
    </cfRule>
  </conditionalFormatting>
  <conditionalFormatting sqref="S89 S93:S97">
    <cfRule type="expression" dxfId="148" priority="120">
      <formula>#REF!=#REF!</formula>
    </cfRule>
  </conditionalFormatting>
  <conditionalFormatting sqref="S85 S99">
    <cfRule type="expression" dxfId="147" priority="121">
      <formula>#REF!=#REF!</formula>
    </cfRule>
  </conditionalFormatting>
  <conditionalFormatting sqref="S80 S82:S83">
    <cfRule type="expression" dxfId="146" priority="122">
      <formula>#REF!=#REF!</formula>
    </cfRule>
  </conditionalFormatting>
  <conditionalFormatting sqref="S75">
    <cfRule type="expression" dxfId="145" priority="123">
      <formula>#REF!=#REF!</formula>
    </cfRule>
  </conditionalFormatting>
  <conditionalFormatting sqref="S106 S51 S117:S118 S142 S139:S140 S77">
    <cfRule type="expression" dxfId="144" priority="124">
      <formula>AND(#REF!&gt;=2,#REF!&lt;=MAX($A:$A))</formula>
    </cfRule>
  </conditionalFormatting>
  <conditionalFormatting sqref="S106 S77">
    <cfRule type="expression" dxfId="143" priority="125">
      <formula>#REF!=#REF!</formula>
    </cfRule>
  </conditionalFormatting>
  <conditionalFormatting sqref="S110:S114 S143 S136:S137">
    <cfRule type="expression" dxfId="142" priority="126">
      <formula>AND(#REF!&gt;=2,#REF!&lt;=MAX($A:$A))</formula>
    </cfRule>
  </conditionalFormatting>
  <conditionalFormatting sqref="S136:S137">
    <cfRule type="expression" dxfId="141" priority="127">
      <formula>#REF!=#REF!</formula>
    </cfRule>
  </conditionalFormatting>
  <conditionalFormatting sqref="S139:S140 S142">
    <cfRule type="expression" dxfId="140" priority="128">
      <formula>#REF!=#REF!</formula>
    </cfRule>
  </conditionalFormatting>
  <conditionalFormatting sqref="S143">
    <cfRule type="expression" dxfId="139" priority="129">
      <formula>#REF!=#REF!</formula>
    </cfRule>
  </conditionalFormatting>
  <conditionalFormatting sqref="S117:S118">
    <cfRule type="expression" dxfId="138" priority="130">
      <formula>#REF!=#REF!</formula>
    </cfRule>
  </conditionalFormatting>
  <conditionalFormatting sqref="S60 S101:S102">
    <cfRule type="expression" dxfId="137" priority="131">
      <formula>AND(#REF!&gt;=2,#REF!&lt;=MAX($A:$A))</formula>
    </cfRule>
  </conditionalFormatting>
  <conditionalFormatting sqref="S101:S102">
    <cfRule type="expression" dxfId="136" priority="132">
      <formula>#REF!=#REF!</formula>
    </cfRule>
  </conditionalFormatting>
  <conditionalFormatting sqref="S64 S62 S107:S108 S104:S105">
    <cfRule type="expression" dxfId="135" priority="133">
      <formula>AND(#REF!&gt;=2,#REF!&lt;=MAX($A:$A))</formula>
    </cfRule>
  </conditionalFormatting>
  <conditionalFormatting sqref="S104:S105 S107:S108">
    <cfRule type="expression" dxfId="134" priority="134">
      <formula>#REF!=#REF!</formula>
    </cfRule>
  </conditionalFormatting>
  <conditionalFormatting sqref="S110:S114">
    <cfRule type="expression" dxfId="133" priority="135">
      <formula>#REF!=#REF!</formula>
    </cfRule>
  </conditionalFormatting>
  <conditionalFormatting sqref="S51">
    <cfRule type="expression" dxfId="132" priority="136">
      <formula>#REF!=#REF!</formula>
    </cfRule>
  </conditionalFormatting>
  <conditionalFormatting sqref="S60">
    <cfRule type="expression" dxfId="131" priority="137">
      <formula>#REF!=#REF!</formula>
    </cfRule>
  </conditionalFormatting>
  <conditionalFormatting sqref="S62">
    <cfRule type="expression" dxfId="130" priority="138">
      <formula>#REF!=#REF!</formula>
    </cfRule>
  </conditionalFormatting>
  <conditionalFormatting sqref="S64">
    <cfRule type="expression" dxfId="129" priority="139">
      <formula>#REF!=#REF!</formula>
    </cfRule>
  </conditionalFormatting>
  <conditionalFormatting sqref="BD32:BD167">
    <cfRule type="expression" dxfId="128" priority="65">
      <formula>AND($C32&gt;=2,$C32&lt;=MAX($A:$A))</formula>
    </cfRule>
  </conditionalFormatting>
  <conditionalFormatting sqref="AJ9:BC25">
    <cfRule type="expression" dxfId="127" priority="64">
      <formula>$F9=AJ$7</formula>
    </cfRule>
  </conditionalFormatting>
  <conditionalFormatting sqref="AJ32:BC167">
    <cfRule type="expression" dxfId="126" priority="63">
      <formula>$F32=AJ$7</formula>
    </cfRule>
  </conditionalFormatting>
  <conditionalFormatting sqref="I36:V36 X36:Y36">
    <cfRule type="expression" dxfId="59" priority="59">
      <formula>AND(#REF!&gt;=2,#REF!&lt;=MAX($A:$A))</formula>
    </cfRule>
  </conditionalFormatting>
  <conditionalFormatting sqref="I36:V36 X36:Y36">
    <cfRule type="expression" dxfId="58" priority="60">
      <formula>#REF!=#REF!</formula>
    </cfRule>
  </conditionalFormatting>
  <conditionalFormatting sqref="W36">
    <cfRule type="expression" dxfId="57" priority="57">
      <formula>AND(#REF!&gt;=2,#REF!&lt;=MAX($A:$A))</formula>
    </cfRule>
  </conditionalFormatting>
  <conditionalFormatting sqref="W36">
    <cfRule type="expression" dxfId="56" priority="58">
      <formula>#REF!=#REF!</formula>
    </cfRule>
  </conditionalFormatting>
  <conditionalFormatting sqref="H36">
    <cfRule type="expression" dxfId="55" priority="55">
      <formula>AND(#REF!&gt;=2,#REF!&lt;=MAX($A:$A))</formula>
    </cfRule>
  </conditionalFormatting>
  <conditionalFormatting sqref="H36">
    <cfRule type="expression" dxfId="54" priority="56">
      <formula>#REF!=#REF!</formula>
    </cfRule>
  </conditionalFormatting>
  <conditionalFormatting sqref="G36">
    <cfRule type="expression" dxfId="53" priority="53">
      <formula>AND(#REF!&gt;=2,#REF!&lt;=MAX($A:$A))</formula>
    </cfRule>
  </conditionalFormatting>
  <conditionalFormatting sqref="G36">
    <cfRule type="expression" dxfId="52" priority="54">
      <formula>#REF!=#REF!</formula>
    </cfRule>
  </conditionalFormatting>
  <conditionalFormatting sqref="I56:K56 M56:P56 R56 T56:Z56">
    <cfRule type="expression" dxfId="51" priority="51">
      <formula>AND(#REF!&gt;=2,#REF!&lt;=MAX($A:$A))</formula>
    </cfRule>
  </conditionalFormatting>
  <conditionalFormatting sqref="I56:K56 M56:P56 R56 T56:Z56">
    <cfRule type="expression" dxfId="50" priority="52">
      <formula>#REF!=#REF!</formula>
    </cfRule>
  </conditionalFormatting>
  <conditionalFormatting sqref="H56">
    <cfRule type="expression" dxfId="49" priority="49">
      <formula>AND(#REF!&gt;=2,#REF!&lt;=MAX($A:$A))</formula>
    </cfRule>
  </conditionalFormatting>
  <conditionalFormatting sqref="H56">
    <cfRule type="expression" dxfId="48" priority="50">
      <formula>#REF!=#REF!</formula>
    </cfRule>
  </conditionalFormatting>
  <conditionalFormatting sqref="L56">
    <cfRule type="expression" dxfId="47" priority="47">
      <formula>AND(#REF!&gt;=2,#REF!&lt;=MAX($A:$A))</formula>
    </cfRule>
  </conditionalFormatting>
  <conditionalFormatting sqref="L56">
    <cfRule type="expression" dxfId="46" priority="48">
      <formula>#REF!=#REF!</formula>
    </cfRule>
  </conditionalFormatting>
  <conditionalFormatting sqref="Q56">
    <cfRule type="expression" dxfId="45" priority="45">
      <formula>AND(#REF!&gt;=2,#REF!&lt;=MAX($A:$A))</formula>
    </cfRule>
  </conditionalFormatting>
  <conditionalFormatting sqref="Q56">
    <cfRule type="expression" dxfId="44" priority="46">
      <formula>#REF!=#REF!</formula>
    </cfRule>
  </conditionalFormatting>
  <conditionalFormatting sqref="S56">
    <cfRule type="expression" dxfId="43" priority="43">
      <formula>AND(#REF!&gt;=2,#REF!&lt;=MAX($A:$A))</formula>
    </cfRule>
  </conditionalFormatting>
  <conditionalFormatting sqref="S56">
    <cfRule type="expression" dxfId="42" priority="44">
      <formula>#REF!=#REF!</formula>
    </cfRule>
  </conditionalFormatting>
  <conditionalFormatting sqref="G56">
    <cfRule type="expression" dxfId="41" priority="41">
      <formula>AND(#REF!&gt;=2,#REF!&lt;=MAX($A:$A))</formula>
    </cfRule>
  </conditionalFormatting>
  <conditionalFormatting sqref="G56">
    <cfRule type="expression" dxfId="40" priority="42">
      <formula>#REF!=#REF!</formula>
    </cfRule>
  </conditionalFormatting>
  <conditionalFormatting sqref="G61">
    <cfRule type="expression" dxfId="39" priority="39">
      <formula>AND(#REF!&gt;=2,#REF!&lt;=MAX($A:$A))</formula>
    </cfRule>
  </conditionalFormatting>
  <conditionalFormatting sqref="G61">
    <cfRule type="expression" dxfId="38" priority="40">
      <formula>#REF!=#REF!</formula>
    </cfRule>
  </conditionalFormatting>
  <conditionalFormatting sqref="H61">
    <cfRule type="expression" dxfId="37" priority="37">
      <formula>AND(#REF!&gt;=2,#REF!&lt;=MAX($A:$A))</formula>
    </cfRule>
  </conditionalFormatting>
  <conditionalFormatting sqref="H61">
    <cfRule type="expression" dxfId="36" priority="38">
      <formula>#REF!=#REF!</formula>
    </cfRule>
  </conditionalFormatting>
  <conditionalFormatting sqref="I61:V61 X61:Y61">
    <cfRule type="expression" dxfId="35" priority="35">
      <formula>AND(#REF!&gt;=2,#REF!&lt;=MAX($A:$A))</formula>
    </cfRule>
  </conditionalFormatting>
  <conditionalFormatting sqref="I61:V61 X61:Y61">
    <cfRule type="expression" dxfId="34" priority="36">
      <formula>#REF!=#REF!</formula>
    </cfRule>
  </conditionalFormatting>
  <conditionalFormatting sqref="W61">
    <cfRule type="expression" dxfId="33" priority="33">
      <formula>AND(#REF!&gt;=2,#REF!&lt;=MAX($A:$A))</formula>
    </cfRule>
  </conditionalFormatting>
  <conditionalFormatting sqref="W61">
    <cfRule type="expression" dxfId="32" priority="34">
      <formula>#REF!=#REF!</formula>
    </cfRule>
  </conditionalFormatting>
  <conditionalFormatting sqref="G100">
    <cfRule type="expression" dxfId="31" priority="31">
      <formula>AND(#REF!&gt;=2,#REF!&lt;=MAX($A:$A))</formula>
    </cfRule>
  </conditionalFormatting>
  <conditionalFormatting sqref="G100">
    <cfRule type="expression" dxfId="30" priority="32">
      <formula>#REF!=#REF!</formula>
    </cfRule>
  </conditionalFormatting>
  <conditionalFormatting sqref="H100">
    <cfRule type="expression" dxfId="29" priority="29">
      <formula>AND(#REF!&gt;=2,#REF!&lt;=MAX($A:$A))</formula>
    </cfRule>
  </conditionalFormatting>
  <conditionalFormatting sqref="H100">
    <cfRule type="expression" dxfId="28" priority="30">
      <formula>#REF!=#REF!</formula>
    </cfRule>
  </conditionalFormatting>
  <conditionalFormatting sqref="I100:V100 X100:Y100">
    <cfRule type="expression" dxfId="27" priority="27">
      <formula>AND(#REF!&gt;=2,#REF!&lt;=MAX($A:$A))</formula>
    </cfRule>
  </conditionalFormatting>
  <conditionalFormatting sqref="I100:V100 X100:Y100">
    <cfRule type="expression" dxfId="26" priority="28">
      <formula>#REF!=#REF!</formula>
    </cfRule>
  </conditionalFormatting>
  <conditionalFormatting sqref="W100">
    <cfRule type="expression" dxfId="25" priority="25">
      <formula>AND(#REF!&gt;=2,#REF!&lt;=MAX($A:$A))</formula>
    </cfRule>
  </conditionalFormatting>
  <conditionalFormatting sqref="W100">
    <cfRule type="expression" dxfId="24" priority="26">
      <formula>#REF!=#REF!</formula>
    </cfRule>
  </conditionalFormatting>
  <conditionalFormatting sqref="H135">
    <cfRule type="expression" dxfId="23" priority="23">
      <formula>AND(#REF!&gt;=2,#REF!&lt;=MAX($A:$A))</formula>
    </cfRule>
  </conditionalFormatting>
  <conditionalFormatting sqref="H135">
    <cfRule type="expression" dxfId="22" priority="24">
      <formula>#REF!=#REF!</formula>
    </cfRule>
  </conditionalFormatting>
  <conditionalFormatting sqref="I135:V135 X135:Y135">
    <cfRule type="expression" dxfId="21" priority="21">
      <formula>AND(#REF!&gt;=2,#REF!&lt;=MAX($A:$A))</formula>
    </cfRule>
  </conditionalFormatting>
  <conditionalFormatting sqref="I135:V135 X135:Y135">
    <cfRule type="expression" dxfId="20" priority="22">
      <formula>#REF!=#REF!</formula>
    </cfRule>
  </conditionalFormatting>
  <conditionalFormatting sqref="W135">
    <cfRule type="expression" dxfId="19" priority="19">
      <formula>AND(#REF!&gt;=2,#REF!&lt;=MAX($A:$A))</formula>
    </cfRule>
  </conditionalFormatting>
  <conditionalFormatting sqref="W135">
    <cfRule type="expression" dxfId="18" priority="20">
      <formula>#REF!=#REF!</formula>
    </cfRule>
  </conditionalFormatting>
  <conditionalFormatting sqref="W141">
    <cfRule type="expression" dxfId="17" priority="17">
      <formula>AND(#REF!&gt;=2,#REF!&lt;=MAX($A:$A))</formula>
    </cfRule>
  </conditionalFormatting>
  <conditionalFormatting sqref="W141">
    <cfRule type="expression" dxfId="16" priority="18">
      <formula>#REF!=#REF!</formula>
    </cfRule>
  </conditionalFormatting>
  <conditionalFormatting sqref="I141">
    <cfRule type="expression" dxfId="15" priority="15">
      <formula>AND(#REF!&gt;=2,#REF!&lt;=MAX($A:$A))</formula>
    </cfRule>
  </conditionalFormatting>
  <conditionalFormatting sqref="I141">
    <cfRule type="expression" dxfId="14" priority="16">
      <formula>#REF!=#REF!</formula>
    </cfRule>
  </conditionalFormatting>
  <conditionalFormatting sqref="J141">
    <cfRule type="expression" dxfId="13" priority="13">
      <formula>AND(#REF!&gt;=2,#REF!&lt;=MAX($A:$A))</formula>
    </cfRule>
  </conditionalFormatting>
  <conditionalFormatting sqref="J141">
    <cfRule type="expression" dxfId="12" priority="14">
      <formula>#REF!=#REF!</formula>
    </cfRule>
  </conditionalFormatting>
  <conditionalFormatting sqref="K141:U141">
    <cfRule type="expression" dxfId="11" priority="11">
      <formula>AND(#REF!&gt;=2,#REF!&lt;=MAX($A:$A))</formula>
    </cfRule>
  </conditionalFormatting>
  <conditionalFormatting sqref="K141:U141">
    <cfRule type="expression" dxfId="10" priority="12">
      <formula>#REF!=#REF!</formula>
    </cfRule>
  </conditionalFormatting>
  <conditionalFormatting sqref="G141">
    <cfRule type="expression" dxfId="9" priority="9">
      <formula>AND(#REF!&gt;=2,#REF!&lt;=MAX($A:$A))</formula>
    </cfRule>
  </conditionalFormatting>
  <conditionalFormatting sqref="G141">
    <cfRule type="expression" dxfId="8" priority="10">
      <formula>#REF!=#REF!</formula>
    </cfRule>
  </conditionalFormatting>
  <conditionalFormatting sqref="G145">
    <cfRule type="expression" dxfId="7" priority="7">
      <formula>AND(#REF!&gt;=2,#REF!&lt;=MAX($A:$A))</formula>
    </cfRule>
  </conditionalFormatting>
  <conditionalFormatting sqref="G145">
    <cfRule type="expression" dxfId="6" priority="8">
      <formula>#REF!=#REF!</formula>
    </cfRule>
  </conditionalFormatting>
  <conditionalFormatting sqref="H145">
    <cfRule type="expression" dxfId="5" priority="5">
      <formula>AND(#REF!&gt;=2,#REF!&lt;=MAX($A:$A))</formula>
    </cfRule>
  </conditionalFormatting>
  <conditionalFormatting sqref="H145">
    <cfRule type="expression" dxfId="4" priority="6">
      <formula>#REF!=#REF!</formula>
    </cfRule>
  </conditionalFormatting>
  <conditionalFormatting sqref="I145:V145 X145:Y145">
    <cfRule type="expression" dxfId="3" priority="3">
      <formula>AND(#REF!&gt;=2,#REF!&lt;=MAX($A:$A))</formula>
    </cfRule>
  </conditionalFormatting>
  <conditionalFormatting sqref="I145:V145 X145:Y145">
    <cfRule type="expression" dxfId="2" priority="4">
      <formula>#REF!=#REF!</formula>
    </cfRule>
  </conditionalFormatting>
  <conditionalFormatting sqref="W145">
    <cfRule type="expression" dxfId="1" priority="1">
      <formula>AND(#REF!&gt;=2,#REF!&lt;=MAX($A:$A))</formula>
    </cfRule>
  </conditionalFormatting>
  <conditionalFormatting sqref="W145">
    <cfRule type="expression" dxfId="0" priority="2">
      <formula>#REF!=#REF!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145"/>
  <sheetViews>
    <sheetView tabSelected="1" zoomScale="71" zoomScaleNormal="71" workbookViewId="0">
      <pane xSplit="4" ySplit="9" topLeftCell="E127" activePane="bottomRight" state="frozen"/>
      <selection pane="topRight" activeCell="E1" sqref="E1"/>
      <selection pane="bottomLeft" activeCell="A10" sqref="A10"/>
      <selection pane="bottomRight" activeCell="AG21" sqref="AG21"/>
    </sheetView>
  </sheetViews>
  <sheetFormatPr defaultRowHeight="15" x14ac:dyDescent="0.25"/>
  <cols>
    <col min="2" max="2" width="38.140625" bestFit="1" customWidth="1"/>
    <col min="4" max="4" width="28.85546875" customWidth="1"/>
    <col min="29" max="29" width="5.7109375" style="1" customWidth="1"/>
    <col min="30" max="30" width="5" style="178" customWidth="1"/>
    <col min="31" max="31" width="5.28515625" style="1" customWidth="1"/>
    <col min="33" max="33" width="21.85546875" customWidth="1"/>
    <col min="35" max="35" width="24.140625" customWidth="1"/>
  </cols>
  <sheetData>
    <row r="1" spans="1:134" s="149" customFormat="1" ht="55.5" customHeight="1" x14ac:dyDescent="0.25">
      <c r="A1" s="240" t="s">
        <v>200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1"/>
      <c r="AD1" s="178"/>
      <c r="AE1" s="1"/>
      <c r="AF1" s="240" t="s">
        <v>216</v>
      </c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  <c r="CV1" s="150"/>
      <c r="CW1" s="150"/>
      <c r="CX1" s="150"/>
      <c r="CY1" s="150"/>
      <c r="CZ1" s="150"/>
      <c r="DA1" s="150"/>
      <c r="DB1" s="150"/>
      <c r="DC1" s="150"/>
      <c r="DD1" s="150"/>
      <c r="DE1" s="150"/>
      <c r="DF1" s="150"/>
      <c r="DG1" s="150"/>
      <c r="DH1" s="150"/>
      <c r="DI1" s="150"/>
      <c r="DJ1" s="150"/>
      <c r="DK1" s="150"/>
      <c r="DL1" s="150"/>
      <c r="DM1" s="150"/>
      <c r="DN1" s="150"/>
      <c r="DO1" s="150"/>
      <c r="DP1" s="150"/>
      <c r="DQ1" s="150"/>
      <c r="DR1" s="150"/>
      <c r="DS1" s="150"/>
      <c r="DT1" s="150"/>
      <c r="DU1" s="150"/>
      <c r="DV1" s="150"/>
      <c r="DW1" s="150"/>
      <c r="DX1" s="150"/>
      <c r="DY1" s="150"/>
      <c r="DZ1" s="150"/>
      <c r="EA1" s="150"/>
      <c r="EB1" s="150"/>
      <c r="EC1" s="150"/>
      <c r="ED1" s="150"/>
    </row>
    <row r="2" spans="1:134" s="151" customFormat="1" ht="15.75" x14ac:dyDescent="0.2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3"/>
      <c r="AB2" s="152"/>
      <c r="AC2" s="1"/>
      <c r="AD2" s="178"/>
      <c r="AE2" s="1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3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</row>
    <row r="3" spans="1:134" s="149" customFormat="1" ht="51" customHeight="1" x14ac:dyDescent="0.25">
      <c r="A3" s="241" t="s">
        <v>1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1"/>
      <c r="AD3" s="178"/>
      <c r="AE3" s="1"/>
      <c r="AF3" s="241" t="s">
        <v>217</v>
      </c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0"/>
      <c r="DG3" s="150"/>
      <c r="DH3" s="150"/>
      <c r="DI3" s="150"/>
      <c r="DJ3" s="150"/>
      <c r="DK3" s="150"/>
      <c r="DL3" s="150"/>
      <c r="DM3" s="150"/>
      <c r="DN3" s="150"/>
      <c r="DO3" s="150"/>
      <c r="DP3" s="150"/>
      <c r="DQ3" s="150"/>
      <c r="DR3" s="150"/>
      <c r="DS3" s="150"/>
      <c r="DT3" s="150"/>
      <c r="DU3" s="150"/>
      <c r="DV3" s="150"/>
      <c r="DW3" s="150"/>
      <c r="DX3" s="150"/>
      <c r="DY3" s="150"/>
      <c r="DZ3" s="150"/>
      <c r="EA3" s="150"/>
      <c r="EB3" s="150"/>
      <c r="EC3" s="150"/>
      <c r="ED3" s="150"/>
    </row>
    <row r="4" spans="1:134" s="149" customFormat="1" x14ac:dyDescent="0.25">
      <c r="A4" s="241" t="s">
        <v>201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1"/>
      <c r="AD4" s="178"/>
      <c r="AE4" s="1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</row>
    <row r="6" spans="1:134" ht="15.75" thickBot="1" x14ac:dyDescent="0.3"/>
    <row r="7" spans="1:134" s="149" customFormat="1" ht="16.5" thickBot="1" x14ac:dyDescent="0.3">
      <c r="A7" s="242" t="s">
        <v>2</v>
      </c>
      <c r="B7" s="245" t="s">
        <v>3</v>
      </c>
      <c r="C7" s="248" t="s">
        <v>4</v>
      </c>
      <c r="D7" s="242" t="s">
        <v>5</v>
      </c>
      <c r="E7" s="251" t="s">
        <v>202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3"/>
      <c r="AB7" s="155" t="s">
        <v>7</v>
      </c>
      <c r="AC7" s="1"/>
      <c r="AD7" s="178"/>
      <c r="AE7" s="1"/>
      <c r="AF7" s="242" t="s">
        <v>2</v>
      </c>
      <c r="AG7" s="245" t="s">
        <v>3</v>
      </c>
      <c r="AH7" s="248" t="s">
        <v>4</v>
      </c>
      <c r="AI7" s="242" t="s">
        <v>5</v>
      </c>
      <c r="AJ7" s="251" t="s">
        <v>202</v>
      </c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3"/>
      <c r="BG7" s="155" t="s">
        <v>7</v>
      </c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50"/>
      <c r="DN7" s="150"/>
      <c r="DO7" s="150"/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50"/>
      <c r="EB7" s="150"/>
      <c r="EC7" s="150"/>
      <c r="ED7" s="150"/>
    </row>
    <row r="8" spans="1:134" s="149" customFormat="1" ht="16.5" thickBot="1" x14ac:dyDescent="0.3">
      <c r="A8" s="243"/>
      <c r="B8" s="246"/>
      <c r="C8" s="249" t="s">
        <v>8</v>
      </c>
      <c r="D8" s="243"/>
      <c r="E8" s="7" t="s">
        <v>203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204</v>
      </c>
      <c r="K8" s="8" t="s">
        <v>13</v>
      </c>
      <c r="L8" s="8" t="s">
        <v>14</v>
      </c>
      <c r="M8" s="8" t="s">
        <v>15</v>
      </c>
      <c r="N8" s="8" t="s">
        <v>16</v>
      </c>
      <c r="O8" s="8" t="s">
        <v>27</v>
      </c>
      <c r="P8" s="8" t="s">
        <v>17</v>
      </c>
      <c r="Q8" s="8" t="s">
        <v>205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8" t="s">
        <v>206</v>
      </c>
      <c r="Z8" s="8" t="s">
        <v>138</v>
      </c>
      <c r="AA8" s="156" t="s">
        <v>29</v>
      </c>
      <c r="AB8" s="157"/>
      <c r="AC8" s="1"/>
      <c r="AD8" s="178"/>
      <c r="AE8" s="1"/>
      <c r="AF8" s="243"/>
      <c r="AG8" s="246"/>
      <c r="AH8" s="249" t="s">
        <v>8</v>
      </c>
      <c r="AI8" s="243"/>
      <c r="AJ8" s="7" t="s">
        <v>203</v>
      </c>
      <c r="AK8" s="8" t="s">
        <v>9</v>
      </c>
      <c r="AL8" s="8" t="s">
        <v>10</v>
      </c>
      <c r="AM8" s="8" t="s">
        <v>11</v>
      </c>
      <c r="AN8" s="8" t="s">
        <v>12</v>
      </c>
      <c r="AO8" s="8" t="s">
        <v>204</v>
      </c>
      <c r="AP8" s="8" t="s">
        <v>13</v>
      </c>
      <c r="AQ8" s="8" t="s">
        <v>14</v>
      </c>
      <c r="AR8" s="8" t="s">
        <v>15</v>
      </c>
      <c r="AS8" s="8" t="s">
        <v>16</v>
      </c>
      <c r="AT8" s="8" t="s">
        <v>27</v>
      </c>
      <c r="AU8" s="8" t="s">
        <v>17</v>
      </c>
      <c r="AV8" s="8" t="s">
        <v>205</v>
      </c>
      <c r="AW8" s="8" t="s">
        <v>18</v>
      </c>
      <c r="AX8" s="8" t="s">
        <v>19</v>
      </c>
      <c r="AY8" s="8" t="s">
        <v>20</v>
      </c>
      <c r="AZ8" s="8" t="s">
        <v>21</v>
      </c>
      <c r="BA8" s="8" t="s">
        <v>22</v>
      </c>
      <c r="BB8" s="8" t="s">
        <v>23</v>
      </c>
      <c r="BC8" s="8" t="s">
        <v>24</v>
      </c>
      <c r="BD8" s="8" t="s">
        <v>206</v>
      </c>
      <c r="BE8" s="8" t="s">
        <v>138</v>
      </c>
      <c r="BF8" s="156" t="s">
        <v>29</v>
      </c>
      <c r="BG8" s="157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50"/>
      <c r="DN8" s="150"/>
      <c r="DO8" s="150"/>
      <c r="DP8" s="150"/>
      <c r="DQ8" s="150"/>
      <c r="DR8" s="150"/>
      <c r="DS8" s="150"/>
      <c r="DT8" s="150"/>
      <c r="DU8" s="150"/>
      <c r="DV8" s="150"/>
      <c r="DW8" s="150"/>
      <c r="DX8" s="150"/>
      <c r="DY8" s="150"/>
      <c r="DZ8" s="150"/>
      <c r="EA8" s="150"/>
      <c r="EB8" s="150"/>
      <c r="EC8" s="150"/>
      <c r="ED8" s="150"/>
    </row>
    <row r="9" spans="1:134" s="149" customFormat="1" ht="15.75" thickBot="1" x14ac:dyDescent="0.3">
      <c r="A9" s="244"/>
      <c r="B9" s="247"/>
      <c r="C9" s="250"/>
      <c r="D9" s="244"/>
      <c r="E9" s="11">
        <f t="shared" ref="E9:AB9" si="0">SUM(E10:E145)</f>
        <v>34</v>
      </c>
      <c r="F9" s="112">
        <f t="shared" si="0"/>
        <v>53</v>
      </c>
      <c r="G9" s="11">
        <f>SUM(G10:G145)</f>
        <v>64</v>
      </c>
      <c r="H9" s="11">
        <f t="shared" si="0"/>
        <v>91</v>
      </c>
      <c r="I9" s="11">
        <f t="shared" si="0"/>
        <v>7</v>
      </c>
      <c r="J9" s="11">
        <f t="shared" si="0"/>
        <v>53</v>
      </c>
      <c r="K9" s="11">
        <f t="shared" si="0"/>
        <v>87</v>
      </c>
      <c r="L9" s="11">
        <f t="shared" si="0"/>
        <v>64</v>
      </c>
      <c r="M9" s="11">
        <f t="shared" si="0"/>
        <v>56</v>
      </c>
      <c r="N9" s="11">
        <f t="shared" si="0"/>
        <v>59</v>
      </c>
      <c r="O9" s="11">
        <f t="shared" si="0"/>
        <v>142</v>
      </c>
      <c r="P9" s="11">
        <f t="shared" si="0"/>
        <v>38</v>
      </c>
      <c r="Q9" s="78">
        <f t="shared" si="0"/>
        <v>73</v>
      </c>
      <c r="R9" s="11">
        <f t="shared" si="0"/>
        <v>268</v>
      </c>
      <c r="S9" s="11">
        <f t="shared" si="0"/>
        <v>27</v>
      </c>
      <c r="T9" s="11">
        <f t="shared" si="0"/>
        <v>46</v>
      </c>
      <c r="U9" s="11">
        <f t="shared" si="0"/>
        <v>0</v>
      </c>
      <c r="V9" s="11">
        <f t="shared" si="0"/>
        <v>0</v>
      </c>
      <c r="W9" s="11">
        <f t="shared" si="0"/>
        <v>2</v>
      </c>
      <c r="X9" s="11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1164</v>
      </c>
      <c r="AB9" s="68">
        <f t="shared" si="0"/>
        <v>1164</v>
      </c>
      <c r="AC9" s="1"/>
      <c r="AD9" s="178"/>
      <c r="AE9" s="1"/>
      <c r="AF9" s="244"/>
      <c r="AG9" s="247"/>
      <c r="AH9" s="250"/>
      <c r="AI9" s="244"/>
      <c r="AJ9" s="194"/>
      <c r="AK9" s="18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89"/>
      <c r="BE9" s="189"/>
      <c r="BF9" s="189"/>
      <c r="BG9" s="189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</row>
    <row r="10" spans="1:134" ht="31.5" x14ac:dyDescent="0.25">
      <c r="A10" s="325"/>
      <c r="B10" s="38" t="s">
        <v>30</v>
      </c>
      <c r="C10" s="39" t="s">
        <v>10</v>
      </c>
      <c r="D10" s="38" t="s">
        <v>31</v>
      </c>
      <c r="E10" s="310"/>
      <c r="F10" s="301"/>
      <c r="G10" s="301">
        <v>4</v>
      </c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2"/>
      <c r="AA10" s="69">
        <f>SUM(E10:Z10)</f>
        <v>4</v>
      </c>
      <c r="AB10" s="200">
        <f>SUM(AA10:AA12)</f>
        <v>19</v>
      </c>
      <c r="AF10" s="325"/>
      <c r="AG10" s="38" t="s">
        <v>30</v>
      </c>
      <c r="AH10" s="39" t="s">
        <v>10</v>
      </c>
      <c r="AI10" s="38" t="s">
        <v>31</v>
      </c>
      <c r="AJ10" s="320"/>
      <c r="AK10" s="318"/>
      <c r="AL10" s="318">
        <v>1</v>
      </c>
      <c r="AM10" s="318"/>
      <c r="AN10" s="318"/>
      <c r="AO10" s="318"/>
      <c r="AP10" s="318"/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9"/>
      <c r="BF10" s="181">
        <f>SUM(AJ10:BE10)</f>
        <v>1</v>
      </c>
      <c r="BG10" s="224">
        <v>1</v>
      </c>
    </row>
    <row r="11" spans="1:134" ht="31.5" x14ac:dyDescent="0.25">
      <c r="A11" s="327"/>
      <c r="B11" s="40" t="s">
        <v>30</v>
      </c>
      <c r="C11" s="41" t="s">
        <v>18</v>
      </c>
      <c r="D11" s="40" t="s">
        <v>32</v>
      </c>
      <c r="E11" s="311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4"/>
      <c r="AA11" s="69">
        <f t="shared" ref="AA11:AA74" si="1">SUM(E11:Z11)</f>
        <v>0</v>
      </c>
      <c r="AB11" s="201"/>
      <c r="AF11" s="327"/>
      <c r="AG11" s="40" t="s">
        <v>30</v>
      </c>
      <c r="AH11" s="41" t="s">
        <v>18</v>
      </c>
      <c r="AI11" s="40" t="s">
        <v>32</v>
      </c>
      <c r="AJ11" s="321"/>
      <c r="AK11" s="316"/>
      <c r="AL11" s="316"/>
      <c r="AM11" s="316"/>
      <c r="AN11" s="316"/>
      <c r="AO11" s="316"/>
      <c r="AP11" s="316"/>
      <c r="AQ11" s="316"/>
      <c r="AR11" s="316"/>
      <c r="AS11" s="316"/>
      <c r="AT11" s="316"/>
      <c r="AU11" s="316"/>
      <c r="AV11" s="316"/>
      <c r="AW11" s="316"/>
      <c r="AX11" s="316"/>
      <c r="AY11" s="316"/>
      <c r="AZ11" s="316"/>
      <c r="BA11" s="316"/>
      <c r="BB11" s="316"/>
      <c r="BC11" s="316"/>
      <c r="BD11" s="316"/>
      <c r="BE11" s="317"/>
      <c r="BF11" s="181">
        <f t="shared" ref="BF11:BF74" si="2">SUM(AJ11:BE11)</f>
        <v>0</v>
      </c>
      <c r="BG11" s="225"/>
    </row>
    <row r="12" spans="1:134" ht="31.5" x14ac:dyDescent="0.25">
      <c r="A12" s="326"/>
      <c r="B12" s="42" t="s">
        <v>30</v>
      </c>
      <c r="C12" s="43" t="s">
        <v>147</v>
      </c>
      <c r="D12" s="42" t="s">
        <v>33</v>
      </c>
      <c r="E12" s="311"/>
      <c r="F12" s="303"/>
      <c r="G12" s="303"/>
      <c r="H12" s="303"/>
      <c r="I12" s="303"/>
      <c r="J12" s="303">
        <v>15</v>
      </c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4"/>
      <c r="AA12" s="69">
        <f t="shared" si="1"/>
        <v>15</v>
      </c>
      <c r="AB12" s="202"/>
      <c r="AF12" s="326"/>
      <c r="AG12" s="42" t="s">
        <v>30</v>
      </c>
      <c r="AH12" s="43" t="s">
        <v>147</v>
      </c>
      <c r="AI12" s="42" t="s">
        <v>33</v>
      </c>
      <c r="AJ12" s="321"/>
      <c r="AK12" s="316"/>
      <c r="AL12" s="316"/>
      <c r="AM12" s="316"/>
      <c r="AN12" s="316"/>
      <c r="AO12" s="316">
        <v>1</v>
      </c>
      <c r="AP12" s="316"/>
      <c r="AQ12" s="316"/>
      <c r="AR12" s="316"/>
      <c r="AS12" s="316"/>
      <c r="AT12" s="316"/>
      <c r="AU12" s="316"/>
      <c r="AV12" s="316"/>
      <c r="AW12" s="316"/>
      <c r="AX12" s="316"/>
      <c r="AY12" s="316"/>
      <c r="AZ12" s="316"/>
      <c r="BA12" s="316"/>
      <c r="BB12" s="316"/>
      <c r="BC12" s="316"/>
      <c r="BD12" s="316"/>
      <c r="BE12" s="317"/>
      <c r="BF12" s="181">
        <f t="shared" si="2"/>
        <v>1</v>
      </c>
      <c r="BG12" s="226"/>
    </row>
    <row r="13" spans="1:134" ht="31.5" x14ac:dyDescent="0.25">
      <c r="A13" s="328"/>
      <c r="B13" s="40" t="s">
        <v>148</v>
      </c>
      <c r="C13" s="41" t="s">
        <v>147</v>
      </c>
      <c r="D13" s="40" t="s">
        <v>34</v>
      </c>
      <c r="E13" s="311"/>
      <c r="F13" s="303"/>
      <c r="G13" s="303"/>
      <c r="H13" s="303"/>
      <c r="I13" s="303"/>
      <c r="J13" s="303">
        <v>38</v>
      </c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4"/>
      <c r="AA13" s="69">
        <f t="shared" si="1"/>
        <v>38</v>
      </c>
      <c r="AB13" s="203">
        <f>SUM(AA13:AA14)</f>
        <v>38</v>
      </c>
      <c r="AF13" s="328"/>
      <c r="AG13" s="40" t="s">
        <v>148</v>
      </c>
      <c r="AH13" s="41" t="s">
        <v>147</v>
      </c>
      <c r="AI13" s="40" t="s">
        <v>34</v>
      </c>
      <c r="AJ13" s="321"/>
      <c r="AK13" s="316"/>
      <c r="AL13" s="316"/>
      <c r="AM13" s="316"/>
      <c r="AN13" s="316"/>
      <c r="AO13" s="316">
        <v>1</v>
      </c>
      <c r="AP13" s="316"/>
      <c r="AQ13" s="316"/>
      <c r="AR13" s="316"/>
      <c r="AS13" s="316"/>
      <c r="AT13" s="316"/>
      <c r="AU13" s="316"/>
      <c r="AV13" s="316"/>
      <c r="AW13" s="316"/>
      <c r="AX13" s="316"/>
      <c r="AY13" s="316"/>
      <c r="AZ13" s="316"/>
      <c r="BA13" s="316"/>
      <c r="BB13" s="316"/>
      <c r="BC13" s="316"/>
      <c r="BD13" s="316"/>
      <c r="BE13" s="317"/>
      <c r="BF13" s="181">
        <f t="shared" si="2"/>
        <v>1</v>
      </c>
      <c r="BG13" s="227">
        <f>SUM(BF13:BF14)</f>
        <v>1</v>
      </c>
    </row>
    <row r="14" spans="1:134" ht="63" x14ac:dyDescent="0.25">
      <c r="A14" s="326"/>
      <c r="B14" s="42" t="s">
        <v>148</v>
      </c>
      <c r="C14" s="43" t="s">
        <v>147</v>
      </c>
      <c r="D14" s="42" t="s">
        <v>149</v>
      </c>
      <c r="E14" s="311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4"/>
      <c r="AA14" s="69">
        <f t="shared" si="1"/>
        <v>0</v>
      </c>
      <c r="AB14" s="202"/>
      <c r="AF14" s="326"/>
      <c r="AG14" s="42" t="s">
        <v>148</v>
      </c>
      <c r="AH14" s="43" t="s">
        <v>147</v>
      </c>
      <c r="AI14" s="42" t="s">
        <v>149</v>
      </c>
      <c r="AJ14" s="321"/>
      <c r="AK14" s="316"/>
      <c r="AL14" s="316"/>
      <c r="AM14" s="316"/>
      <c r="AN14" s="316"/>
      <c r="AO14" s="316"/>
      <c r="AP14" s="316"/>
      <c r="AQ14" s="316"/>
      <c r="AR14" s="316"/>
      <c r="AS14" s="316"/>
      <c r="AT14" s="316"/>
      <c r="AU14" s="316"/>
      <c r="AV14" s="316"/>
      <c r="AW14" s="316"/>
      <c r="AX14" s="316"/>
      <c r="AY14" s="316"/>
      <c r="AZ14" s="316"/>
      <c r="BA14" s="316"/>
      <c r="BB14" s="316"/>
      <c r="BC14" s="316"/>
      <c r="BD14" s="316"/>
      <c r="BE14" s="317"/>
      <c r="BF14" s="181">
        <f t="shared" si="2"/>
        <v>0</v>
      </c>
      <c r="BG14" s="226"/>
    </row>
    <row r="15" spans="1:134" ht="15.75" x14ac:dyDescent="0.25">
      <c r="A15" s="300"/>
      <c r="B15" s="44" t="s">
        <v>35</v>
      </c>
      <c r="C15" s="45" t="s">
        <v>10</v>
      </c>
      <c r="D15" s="44" t="s">
        <v>35</v>
      </c>
      <c r="E15" s="311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4"/>
      <c r="AA15" s="69">
        <f t="shared" si="1"/>
        <v>0</v>
      </c>
      <c r="AB15" s="146">
        <f>SUM(AA15)</f>
        <v>0</v>
      </c>
      <c r="AF15" s="300"/>
      <c r="AG15" s="44" t="s">
        <v>35</v>
      </c>
      <c r="AH15" s="45" t="s">
        <v>10</v>
      </c>
      <c r="AI15" s="44" t="s">
        <v>35</v>
      </c>
      <c r="AJ15" s="321"/>
      <c r="AK15" s="316"/>
      <c r="AL15" s="316"/>
      <c r="AM15" s="316"/>
      <c r="AN15" s="316"/>
      <c r="AO15" s="316"/>
      <c r="AP15" s="316"/>
      <c r="AQ15" s="316"/>
      <c r="AR15" s="316"/>
      <c r="AS15" s="316"/>
      <c r="AT15" s="316"/>
      <c r="AU15" s="316"/>
      <c r="AV15" s="316"/>
      <c r="AW15" s="316"/>
      <c r="AX15" s="316"/>
      <c r="AY15" s="316"/>
      <c r="AZ15" s="316"/>
      <c r="BA15" s="316"/>
      <c r="BB15" s="316"/>
      <c r="BC15" s="316"/>
      <c r="BD15" s="316"/>
      <c r="BE15" s="317"/>
      <c r="BF15" s="181">
        <f t="shared" si="2"/>
        <v>0</v>
      </c>
      <c r="BG15" s="190">
        <f>SUM(BF15)</f>
        <v>0</v>
      </c>
    </row>
    <row r="16" spans="1:134" ht="31.5" x14ac:dyDescent="0.25">
      <c r="A16" s="328"/>
      <c r="B16" s="40" t="s">
        <v>36</v>
      </c>
      <c r="C16" s="41" t="s">
        <v>17</v>
      </c>
      <c r="D16" s="40" t="s">
        <v>37</v>
      </c>
      <c r="E16" s="311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4"/>
      <c r="AA16" s="69">
        <f t="shared" si="1"/>
        <v>0</v>
      </c>
      <c r="AB16" s="236">
        <f>SUM(AA16:AA25)</f>
        <v>138</v>
      </c>
      <c r="AF16" s="328"/>
      <c r="AG16" s="40" t="s">
        <v>36</v>
      </c>
      <c r="AH16" s="41" t="s">
        <v>17</v>
      </c>
      <c r="AI16" s="40" t="s">
        <v>37</v>
      </c>
      <c r="AJ16" s="321"/>
      <c r="AK16" s="316"/>
      <c r="AL16" s="316"/>
      <c r="AM16" s="316"/>
      <c r="AN16" s="316"/>
      <c r="AO16" s="316"/>
      <c r="AP16" s="316"/>
      <c r="AQ16" s="316"/>
      <c r="AR16" s="316"/>
      <c r="AS16" s="316"/>
      <c r="AT16" s="316"/>
      <c r="AU16" s="316"/>
      <c r="AV16" s="316"/>
      <c r="AW16" s="316"/>
      <c r="AX16" s="316"/>
      <c r="AY16" s="316"/>
      <c r="AZ16" s="316"/>
      <c r="BA16" s="316"/>
      <c r="BB16" s="316"/>
      <c r="BC16" s="316"/>
      <c r="BD16" s="316"/>
      <c r="BE16" s="317"/>
      <c r="BF16" s="181">
        <f t="shared" si="2"/>
        <v>0</v>
      </c>
      <c r="BG16" s="225">
        <v>1</v>
      </c>
    </row>
    <row r="17" spans="1:59" ht="15.75" x14ac:dyDescent="0.25">
      <c r="A17" s="327"/>
      <c r="B17" s="46" t="s">
        <v>36</v>
      </c>
      <c r="C17" s="47" t="s">
        <v>17</v>
      </c>
      <c r="D17" s="46" t="s">
        <v>36</v>
      </c>
      <c r="E17" s="311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>
        <v>21</v>
      </c>
      <c r="Q17" s="303"/>
      <c r="R17" s="303"/>
      <c r="S17" s="303"/>
      <c r="T17" s="303"/>
      <c r="U17" s="303"/>
      <c r="V17" s="303"/>
      <c r="W17" s="303"/>
      <c r="X17" s="303"/>
      <c r="Y17" s="303"/>
      <c r="Z17" s="304"/>
      <c r="AA17" s="69">
        <f t="shared" si="1"/>
        <v>21</v>
      </c>
      <c r="AB17" s="201"/>
      <c r="AF17" s="327"/>
      <c r="AG17" s="46" t="s">
        <v>36</v>
      </c>
      <c r="AH17" s="47" t="s">
        <v>17</v>
      </c>
      <c r="AI17" s="46" t="s">
        <v>36</v>
      </c>
      <c r="AJ17" s="321"/>
      <c r="AK17" s="316"/>
      <c r="AL17" s="316"/>
      <c r="AM17" s="316"/>
      <c r="AN17" s="316"/>
      <c r="AO17" s="316"/>
      <c r="AP17" s="316"/>
      <c r="AQ17" s="316"/>
      <c r="AR17" s="316"/>
      <c r="AS17" s="316"/>
      <c r="AT17" s="316"/>
      <c r="AU17" s="316">
        <v>1</v>
      </c>
      <c r="AV17" s="316"/>
      <c r="AW17" s="316"/>
      <c r="AX17" s="316"/>
      <c r="AY17" s="316"/>
      <c r="AZ17" s="316"/>
      <c r="BA17" s="316"/>
      <c r="BB17" s="316"/>
      <c r="BC17" s="316"/>
      <c r="BD17" s="316"/>
      <c r="BE17" s="317"/>
      <c r="BF17" s="181">
        <f t="shared" si="2"/>
        <v>1</v>
      </c>
      <c r="BG17" s="225"/>
    </row>
    <row r="18" spans="1:59" ht="15.75" x14ac:dyDescent="0.25">
      <c r="A18" s="327"/>
      <c r="B18" s="46" t="s">
        <v>36</v>
      </c>
      <c r="C18" s="47" t="s">
        <v>27</v>
      </c>
      <c r="D18" s="46" t="s">
        <v>38</v>
      </c>
      <c r="E18" s="311"/>
      <c r="F18" s="303"/>
      <c r="G18" s="303"/>
      <c r="H18" s="303"/>
      <c r="I18" s="303"/>
      <c r="J18" s="303"/>
      <c r="K18" s="303"/>
      <c r="L18" s="303"/>
      <c r="M18" s="303"/>
      <c r="N18" s="303"/>
      <c r="O18" s="303">
        <v>1</v>
      </c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4"/>
      <c r="AA18" s="69">
        <f t="shared" si="1"/>
        <v>1</v>
      </c>
      <c r="AB18" s="201"/>
      <c r="AF18" s="327"/>
      <c r="AG18" s="46" t="s">
        <v>36</v>
      </c>
      <c r="AH18" s="47" t="s">
        <v>27</v>
      </c>
      <c r="AI18" s="46" t="s">
        <v>38</v>
      </c>
      <c r="AJ18" s="321"/>
      <c r="AK18" s="316"/>
      <c r="AL18" s="316"/>
      <c r="AM18" s="316"/>
      <c r="AN18" s="316"/>
      <c r="AO18" s="316"/>
      <c r="AP18" s="316"/>
      <c r="AQ18" s="316"/>
      <c r="AR18" s="316"/>
      <c r="AS18" s="316"/>
      <c r="AT18" s="316">
        <v>1</v>
      </c>
      <c r="AU18" s="316"/>
      <c r="AV18" s="316"/>
      <c r="AW18" s="316"/>
      <c r="AX18" s="316"/>
      <c r="AY18" s="316"/>
      <c r="AZ18" s="316"/>
      <c r="BA18" s="316"/>
      <c r="BB18" s="316"/>
      <c r="BC18" s="316"/>
      <c r="BD18" s="316"/>
      <c r="BE18" s="317"/>
      <c r="BF18" s="181">
        <f t="shared" si="2"/>
        <v>1</v>
      </c>
      <c r="BG18" s="225"/>
    </row>
    <row r="19" spans="1:59" ht="47.25" x14ac:dyDescent="0.25">
      <c r="A19" s="327"/>
      <c r="B19" s="46" t="s">
        <v>36</v>
      </c>
      <c r="C19" s="47" t="s">
        <v>27</v>
      </c>
      <c r="D19" s="46" t="s">
        <v>40</v>
      </c>
      <c r="E19" s="311"/>
      <c r="F19" s="303"/>
      <c r="G19" s="303"/>
      <c r="H19" s="303"/>
      <c r="I19" s="303"/>
      <c r="J19" s="303"/>
      <c r="K19" s="303"/>
      <c r="L19" s="303"/>
      <c r="M19" s="303"/>
      <c r="N19" s="303"/>
      <c r="O19" s="303">
        <v>2</v>
      </c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4"/>
      <c r="AA19" s="69">
        <f t="shared" si="1"/>
        <v>2</v>
      </c>
      <c r="AB19" s="201"/>
      <c r="AF19" s="327"/>
      <c r="AG19" s="46" t="s">
        <v>36</v>
      </c>
      <c r="AH19" s="47" t="s">
        <v>27</v>
      </c>
      <c r="AI19" s="46" t="s">
        <v>40</v>
      </c>
      <c r="AJ19" s="321"/>
      <c r="AK19" s="316"/>
      <c r="AL19" s="316"/>
      <c r="AM19" s="316"/>
      <c r="AN19" s="316"/>
      <c r="AO19" s="316"/>
      <c r="AP19" s="316"/>
      <c r="AQ19" s="316"/>
      <c r="AR19" s="316"/>
      <c r="AS19" s="316"/>
      <c r="AT19" s="316">
        <v>1</v>
      </c>
      <c r="AU19" s="316"/>
      <c r="AV19" s="316"/>
      <c r="AW19" s="316"/>
      <c r="AX19" s="316"/>
      <c r="AY19" s="316"/>
      <c r="AZ19" s="316"/>
      <c r="BA19" s="316"/>
      <c r="BB19" s="316"/>
      <c r="BC19" s="316"/>
      <c r="BD19" s="316"/>
      <c r="BE19" s="317"/>
      <c r="BF19" s="181">
        <f t="shared" si="2"/>
        <v>1</v>
      </c>
      <c r="BG19" s="225"/>
    </row>
    <row r="20" spans="1:59" ht="47.25" x14ac:dyDescent="0.25">
      <c r="A20" s="327"/>
      <c r="B20" s="46" t="s">
        <v>36</v>
      </c>
      <c r="C20" s="47" t="s">
        <v>27</v>
      </c>
      <c r="D20" s="46" t="s">
        <v>41</v>
      </c>
      <c r="E20" s="311"/>
      <c r="F20" s="303"/>
      <c r="G20" s="303"/>
      <c r="H20" s="303"/>
      <c r="I20" s="303"/>
      <c r="J20" s="303"/>
      <c r="K20" s="303"/>
      <c r="L20" s="303"/>
      <c r="M20" s="303"/>
      <c r="N20" s="303"/>
      <c r="O20" s="303">
        <v>12</v>
      </c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4"/>
      <c r="AA20" s="69">
        <f t="shared" si="1"/>
        <v>12</v>
      </c>
      <c r="AB20" s="201"/>
      <c r="AF20" s="327"/>
      <c r="AG20" s="46" t="s">
        <v>36</v>
      </c>
      <c r="AH20" s="47" t="s">
        <v>27</v>
      </c>
      <c r="AI20" s="46" t="s">
        <v>41</v>
      </c>
      <c r="AJ20" s="321"/>
      <c r="AK20" s="316"/>
      <c r="AL20" s="316"/>
      <c r="AM20" s="316"/>
      <c r="AN20" s="316"/>
      <c r="AO20" s="316"/>
      <c r="AP20" s="316"/>
      <c r="AQ20" s="316"/>
      <c r="AR20" s="316"/>
      <c r="AS20" s="316"/>
      <c r="AT20" s="316">
        <v>1</v>
      </c>
      <c r="AU20" s="316"/>
      <c r="AV20" s="316"/>
      <c r="AW20" s="316"/>
      <c r="AX20" s="316"/>
      <c r="AY20" s="316"/>
      <c r="AZ20" s="316"/>
      <c r="BA20" s="316"/>
      <c r="BB20" s="316"/>
      <c r="BC20" s="316"/>
      <c r="BD20" s="316"/>
      <c r="BE20" s="317"/>
      <c r="BF20" s="181">
        <f t="shared" si="2"/>
        <v>1</v>
      </c>
      <c r="BG20" s="225"/>
    </row>
    <row r="21" spans="1:59" ht="47.25" x14ac:dyDescent="0.25">
      <c r="A21" s="327"/>
      <c r="B21" s="46" t="s">
        <v>36</v>
      </c>
      <c r="C21" s="47" t="s">
        <v>27</v>
      </c>
      <c r="D21" s="46" t="s">
        <v>42</v>
      </c>
      <c r="E21" s="311"/>
      <c r="F21" s="303"/>
      <c r="G21" s="303"/>
      <c r="H21" s="303"/>
      <c r="I21" s="303"/>
      <c r="J21" s="303"/>
      <c r="K21" s="303"/>
      <c r="L21" s="303"/>
      <c r="M21" s="303"/>
      <c r="N21" s="303"/>
      <c r="O21" s="303">
        <v>3</v>
      </c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4"/>
      <c r="AA21" s="69">
        <f t="shared" si="1"/>
        <v>3</v>
      </c>
      <c r="AB21" s="201"/>
      <c r="AF21" s="327"/>
      <c r="AG21" s="46" t="s">
        <v>36</v>
      </c>
      <c r="AH21" s="47" t="s">
        <v>27</v>
      </c>
      <c r="AI21" s="46" t="s">
        <v>42</v>
      </c>
      <c r="AJ21" s="321"/>
      <c r="AK21" s="316"/>
      <c r="AL21" s="316"/>
      <c r="AM21" s="316"/>
      <c r="AN21" s="316"/>
      <c r="AO21" s="316"/>
      <c r="AP21" s="316"/>
      <c r="AQ21" s="316"/>
      <c r="AR21" s="316"/>
      <c r="AS21" s="316"/>
      <c r="AT21" s="316">
        <v>1</v>
      </c>
      <c r="AU21" s="316"/>
      <c r="AV21" s="316"/>
      <c r="AW21" s="316"/>
      <c r="AX21" s="316"/>
      <c r="AY21" s="316"/>
      <c r="AZ21" s="316"/>
      <c r="BA21" s="316"/>
      <c r="BB21" s="316"/>
      <c r="BC21" s="316"/>
      <c r="BD21" s="316"/>
      <c r="BE21" s="317"/>
      <c r="BF21" s="181">
        <f t="shared" si="2"/>
        <v>1</v>
      </c>
      <c r="BG21" s="225"/>
    </row>
    <row r="22" spans="1:59" ht="15.75" x14ac:dyDescent="0.25">
      <c r="A22" s="327"/>
      <c r="B22" s="46" t="s">
        <v>36</v>
      </c>
      <c r="C22" s="47" t="s">
        <v>27</v>
      </c>
      <c r="D22" s="46" t="s">
        <v>43</v>
      </c>
      <c r="E22" s="311"/>
      <c r="F22" s="303"/>
      <c r="G22" s="303"/>
      <c r="H22" s="303"/>
      <c r="I22" s="303"/>
      <c r="J22" s="303"/>
      <c r="K22" s="303"/>
      <c r="L22" s="303"/>
      <c r="M22" s="303"/>
      <c r="N22" s="303"/>
      <c r="O22" s="303">
        <v>27</v>
      </c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4"/>
      <c r="AA22" s="69">
        <f t="shared" si="1"/>
        <v>27</v>
      </c>
      <c r="AB22" s="201"/>
      <c r="AF22" s="327"/>
      <c r="AG22" s="46" t="s">
        <v>36</v>
      </c>
      <c r="AH22" s="47" t="s">
        <v>27</v>
      </c>
      <c r="AI22" s="46" t="s">
        <v>43</v>
      </c>
      <c r="AJ22" s="321"/>
      <c r="AK22" s="316"/>
      <c r="AL22" s="316"/>
      <c r="AM22" s="316"/>
      <c r="AN22" s="316"/>
      <c r="AO22" s="316"/>
      <c r="AP22" s="316"/>
      <c r="AQ22" s="316"/>
      <c r="AR22" s="316"/>
      <c r="AS22" s="316"/>
      <c r="AT22" s="316">
        <v>1</v>
      </c>
      <c r="AU22" s="316"/>
      <c r="AV22" s="316"/>
      <c r="AW22" s="316"/>
      <c r="AX22" s="316"/>
      <c r="AY22" s="316"/>
      <c r="AZ22" s="316"/>
      <c r="BA22" s="316"/>
      <c r="BB22" s="316"/>
      <c r="BC22" s="316"/>
      <c r="BD22" s="316"/>
      <c r="BE22" s="317"/>
      <c r="BF22" s="181">
        <f t="shared" si="2"/>
        <v>1</v>
      </c>
      <c r="BG22" s="225"/>
    </row>
    <row r="23" spans="1:59" ht="15.75" x14ac:dyDescent="0.25">
      <c r="A23" s="327"/>
      <c r="B23" s="46" t="s">
        <v>36</v>
      </c>
      <c r="C23" s="47" t="s">
        <v>27</v>
      </c>
      <c r="D23" s="46" t="s">
        <v>44</v>
      </c>
      <c r="E23" s="311"/>
      <c r="F23" s="303"/>
      <c r="G23" s="303"/>
      <c r="H23" s="303"/>
      <c r="I23" s="303"/>
      <c r="J23" s="303"/>
      <c r="K23" s="303"/>
      <c r="L23" s="303"/>
      <c r="M23" s="303"/>
      <c r="N23" s="303"/>
      <c r="O23" s="303">
        <v>66</v>
      </c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4"/>
      <c r="AA23" s="69">
        <f t="shared" si="1"/>
        <v>66</v>
      </c>
      <c r="AB23" s="201"/>
      <c r="AF23" s="327"/>
      <c r="AG23" s="46" t="s">
        <v>36</v>
      </c>
      <c r="AH23" s="47" t="s">
        <v>27</v>
      </c>
      <c r="AI23" s="46" t="s">
        <v>44</v>
      </c>
      <c r="AJ23" s="321"/>
      <c r="AK23" s="316"/>
      <c r="AL23" s="316"/>
      <c r="AM23" s="316"/>
      <c r="AN23" s="316"/>
      <c r="AO23" s="316"/>
      <c r="AP23" s="316"/>
      <c r="AQ23" s="316"/>
      <c r="AR23" s="316"/>
      <c r="AS23" s="316"/>
      <c r="AT23" s="316">
        <v>1</v>
      </c>
      <c r="AU23" s="316"/>
      <c r="AV23" s="316"/>
      <c r="AW23" s="316"/>
      <c r="AX23" s="316"/>
      <c r="AY23" s="316"/>
      <c r="AZ23" s="316"/>
      <c r="BA23" s="316"/>
      <c r="BB23" s="316"/>
      <c r="BC23" s="316"/>
      <c r="BD23" s="316"/>
      <c r="BE23" s="317"/>
      <c r="BF23" s="181">
        <f t="shared" si="2"/>
        <v>1</v>
      </c>
      <c r="BG23" s="225"/>
    </row>
    <row r="24" spans="1:59" ht="47.25" x14ac:dyDescent="0.25">
      <c r="A24" s="327"/>
      <c r="B24" s="46" t="s">
        <v>36</v>
      </c>
      <c r="C24" s="47" t="s">
        <v>27</v>
      </c>
      <c r="D24" s="46" t="s">
        <v>39</v>
      </c>
      <c r="E24" s="311"/>
      <c r="F24" s="303"/>
      <c r="G24" s="303"/>
      <c r="H24" s="303"/>
      <c r="I24" s="303"/>
      <c r="J24" s="303"/>
      <c r="K24" s="303"/>
      <c r="L24" s="303"/>
      <c r="M24" s="303"/>
      <c r="N24" s="303"/>
      <c r="O24" s="303">
        <v>6</v>
      </c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4"/>
      <c r="AA24" s="69">
        <f t="shared" si="1"/>
        <v>6</v>
      </c>
      <c r="AB24" s="201"/>
      <c r="AF24" s="327"/>
      <c r="AG24" s="46" t="s">
        <v>36</v>
      </c>
      <c r="AH24" s="47" t="s">
        <v>27</v>
      </c>
      <c r="AI24" s="46" t="s">
        <v>39</v>
      </c>
      <c r="AJ24" s="321"/>
      <c r="AK24" s="316"/>
      <c r="AL24" s="316"/>
      <c r="AM24" s="316"/>
      <c r="AN24" s="316"/>
      <c r="AO24" s="316"/>
      <c r="AP24" s="316"/>
      <c r="AQ24" s="316"/>
      <c r="AR24" s="316"/>
      <c r="AS24" s="316"/>
      <c r="AT24" s="316">
        <v>1</v>
      </c>
      <c r="AU24" s="316"/>
      <c r="AV24" s="316"/>
      <c r="AW24" s="316"/>
      <c r="AX24" s="316"/>
      <c r="AY24" s="316"/>
      <c r="AZ24" s="316"/>
      <c r="BA24" s="316"/>
      <c r="BB24" s="316"/>
      <c r="BC24" s="316"/>
      <c r="BD24" s="316"/>
      <c r="BE24" s="317"/>
      <c r="BF24" s="181">
        <f t="shared" si="2"/>
        <v>1</v>
      </c>
      <c r="BG24" s="225"/>
    </row>
    <row r="25" spans="1:59" ht="63" x14ac:dyDescent="0.25">
      <c r="A25" s="326"/>
      <c r="B25" s="46" t="s">
        <v>36</v>
      </c>
      <c r="C25" s="47" t="s">
        <v>27</v>
      </c>
      <c r="D25" s="305" t="s">
        <v>150</v>
      </c>
      <c r="E25" s="311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4"/>
      <c r="AA25" s="69">
        <f t="shared" si="1"/>
        <v>0</v>
      </c>
      <c r="AB25" s="202"/>
      <c r="AF25" s="326"/>
      <c r="AG25" s="46" t="s">
        <v>36</v>
      </c>
      <c r="AH25" s="47" t="s">
        <v>27</v>
      </c>
      <c r="AI25" s="305" t="s">
        <v>150</v>
      </c>
      <c r="AJ25" s="321"/>
      <c r="AK25" s="316"/>
      <c r="AL25" s="316"/>
      <c r="AM25" s="316"/>
      <c r="AN25" s="316"/>
      <c r="AO25" s="316"/>
      <c r="AP25" s="316"/>
      <c r="AQ25" s="316"/>
      <c r="AR25" s="316"/>
      <c r="AS25" s="316"/>
      <c r="AT25" s="316"/>
      <c r="AU25" s="316"/>
      <c r="AV25" s="316"/>
      <c r="AW25" s="316"/>
      <c r="AX25" s="316"/>
      <c r="AY25" s="316"/>
      <c r="AZ25" s="316"/>
      <c r="BA25" s="316"/>
      <c r="BB25" s="316"/>
      <c r="BC25" s="316"/>
      <c r="BD25" s="316"/>
      <c r="BE25" s="317"/>
      <c r="BF25" s="181">
        <f t="shared" si="2"/>
        <v>0</v>
      </c>
      <c r="BG25" s="226"/>
    </row>
    <row r="26" spans="1:59" ht="31.5" x14ac:dyDescent="0.25">
      <c r="A26" s="300"/>
      <c r="B26" s="49" t="s">
        <v>151</v>
      </c>
      <c r="C26" s="50" t="s">
        <v>27</v>
      </c>
      <c r="D26" s="49" t="s">
        <v>152</v>
      </c>
      <c r="E26" s="311"/>
      <c r="F26" s="303"/>
      <c r="G26" s="303"/>
      <c r="H26" s="303"/>
      <c r="I26" s="303"/>
      <c r="J26" s="303"/>
      <c r="K26" s="303"/>
      <c r="L26" s="303"/>
      <c r="M26" s="303"/>
      <c r="N26" s="303"/>
      <c r="O26" s="303">
        <v>7</v>
      </c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4"/>
      <c r="AA26" s="69">
        <f t="shared" si="1"/>
        <v>7</v>
      </c>
      <c r="AB26" s="203">
        <f>SUM(AA26:AA28)</f>
        <v>25</v>
      </c>
      <c r="AF26" s="328"/>
      <c r="AG26" s="49" t="s">
        <v>151</v>
      </c>
      <c r="AH26" s="50" t="s">
        <v>27</v>
      </c>
      <c r="AI26" s="49" t="s">
        <v>152</v>
      </c>
      <c r="AJ26" s="321"/>
      <c r="AK26" s="316"/>
      <c r="AL26" s="316"/>
      <c r="AM26" s="316"/>
      <c r="AN26" s="316"/>
      <c r="AO26" s="316"/>
      <c r="AP26" s="316"/>
      <c r="AQ26" s="316"/>
      <c r="AR26" s="316"/>
      <c r="AS26" s="316"/>
      <c r="AT26" s="316">
        <v>1</v>
      </c>
      <c r="AU26" s="316"/>
      <c r="AV26" s="316"/>
      <c r="AW26" s="316"/>
      <c r="AX26" s="316"/>
      <c r="AY26" s="316"/>
      <c r="AZ26" s="316"/>
      <c r="BA26" s="316"/>
      <c r="BB26" s="316"/>
      <c r="BC26" s="316"/>
      <c r="BD26" s="316"/>
      <c r="BE26" s="317"/>
      <c r="BF26" s="181">
        <f t="shared" si="2"/>
        <v>1</v>
      </c>
      <c r="BG26" s="227">
        <v>1</v>
      </c>
    </row>
    <row r="27" spans="1:59" ht="31.5" x14ac:dyDescent="0.25">
      <c r="A27" s="328"/>
      <c r="B27" s="40" t="s">
        <v>151</v>
      </c>
      <c r="C27" s="47" t="s">
        <v>27</v>
      </c>
      <c r="D27" s="46" t="s">
        <v>153</v>
      </c>
      <c r="E27" s="311"/>
      <c r="F27" s="303"/>
      <c r="G27" s="303"/>
      <c r="H27" s="303"/>
      <c r="I27" s="303"/>
      <c r="J27" s="303"/>
      <c r="K27" s="303"/>
      <c r="L27" s="303"/>
      <c r="M27" s="303"/>
      <c r="N27" s="303"/>
      <c r="O27" s="303">
        <v>9</v>
      </c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4"/>
      <c r="AA27" s="69">
        <f t="shared" si="1"/>
        <v>9</v>
      </c>
      <c r="AB27" s="201"/>
      <c r="AF27" s="327"/>
      <c r="AG27" s="40" t="s">
        <v>151</v>
      </c>
      <c r="AH27" s="47" t="s">
        <v>27</v>
      </c>
      <c r="AI27" s="46" t="s">
        <v>153</v>
      </c>
      <c r="AJ27" s="321"/>
      <c r="AK27" s="316"/>
      <c r="AL27" s="316"/>
      <c r="AM27" s="316"/>
      <c r="AN27" s="316"/>
      <c r="AO27" s="316"/>
      <c r="AP27" s="316"/>
      <c r="AQ27" s="316"/>
      <c r="AR27" s="316"/>
      <c r="AS27" s="316"/>
      <c r="AT27" s="316">
        <v>1</v>
      </c>
      <c r="AU27" s="316"/>
      <c r="AV27" s="316"/>
      <c r="AW27" s="316"/>
      <c r="AX27" s="316"/>
      <c r="AY27" s="316"/>
      <c r="AZ27" s="316"/>
      <c r="BA27" s="316"/>
      <c r="BB27" s="316"/>
      <c r="BC27" s="316"/>
      <c r="BD27" s="316"/>
      <c r="BE27" s="317"/>
      <c r="BF27" s="181">
        <f t="shared" si="2"/>
        <v>1</v>
      </c>
      <c r="BG27" s="225"/>
    </row>
    <row r="28" spans="1:59" ht="31.5" x14ac:dyDescent="0.25">
      <c r="A28" s="327"/>
      <c r="B28" s="51" t="s">
        <v>151</v>
      </c>
      <c r="C28" s="43" t="s">
        <v>27</v>
      </c>
      <c r="D28" s="42" t="s">
        <v>154</v>
      </c>
      <c r="E28" s="311"/>
      <c r="F28" s="303"/>
      <c r="G28" s="303"/>
      <c r="H28" s="303"/>
      <c r="I28" s="303"/>
      <c r="J28" s="303"/>
      <c r="K28" s="303"/>
      <c r="L28" s="303"/>
      <c r="M28" s="303"/>
      <c r="N28" s="303"/>
      <c r="O28" s="303">
        <v>9</v>
      </c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4"/>
      <c r="AA28" s="69">
        <f t="shared" si="1"/>
        <v>9</v>
      </c>
      <c r="AB28" s="202"/>
      <c r="AF28" s="327"/>
      <c r="AG28" s="51" t="s">
        <v>151</v>
      </c>
      <c r="AH28" s="43" t="s">
        <v>27</v>
      </c>
      <c r="AI28" s="42" t="s">
        <v>154</v>
      </c>
      <c r="AJ28" s="321"/>
      <c r="AK28" s="316"/>
      <c r="AL28" s="316"/>
      <c r="AM28" s="316"/>
      <c r="AN28" s="316"/>
      <c r="AO28" s="316"/>
      <c r="AP28" s="316"/>
      <c r="AQ28" s="316"/>
      <c r="AR28" s="316"/>
      <c r="AS28" s="316"/>
      <c r="AT28" s="316">
        <v>1</v>
      </c>
      <c r="AU28" s="316"/>
      <c r="AV28" s="316"/>
      <c r="AW28" s="316"/>
      <c r="AX28" s="316"/>
      <c r="AY28" s="316"/>
      <c r="AZ28" s="316"/>
      <c r="BA28" s="316"/>
      <c r="BB28" s="316"/>
      <c r="BC28" s="316"/>
      <c r="BD28" s="316"/>
      <c r="BE28" s="317"/>
      <c r="BF28" s="181">
        <f t="shared" si="2"/>
        <v>1</v>
      </c>
      <c r="BG28" s="226"/>
    </row>
    <row r="29" spans="1:59" ht="31.5" x14ac:dyDescent="0.25">
      <c r="A29" s="327"/>
      <c r="B29" s="40" t="s">
        <v>151</v>
      </c>
      <c r="C29" s="41" t="s">
        <v>9</v>
      </c>
      <c r="D29" s="40" t="s">
        <v>45</v>
      </c>
      <c r="E29" s="311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4"/>
      <c r="AA29" s="69">
        <f t="shared" si="1"/>
        <v>0</v>
      </c>
      <c r="AB29" s="203">
        <f>SUM(AA29:AA47)</f>
        <v>37</v>
      </c>
      <c r="AF29" s="327"/>
      <c r="AG29" s="40" t="s">
        <v>151</v>
      </c>
      <c r="AH29" s="41" t="s">
        <v>9</v>
      </c>
      <c r="AI29" s="40" t="s">
        <v>45</v>
      </c>
      <c r="AJ29" s="321"/>
      <c r="AK29" s="316"/>
      <c r="AL29" s="316"/>
      <c r="AM29" s="316"/>
      <c r="AN29" s="316"/>
      <c r="AO29" s="316"/>
      <c r="AP29" s="316"/>
      <c r="AQ29" s="316"/>
      <c r="AR29" s="316"/>
      <c r="AS29" s="316"/>
      <c r="AT29" s="316"/>
      <c r="AU29" s="316"/>
      <c r="AV29" s="316"/>
      <c r="AW29" s="316"/>
      <c r="AX29" s="316"/>
      <c r="AY29" s="316"/>
      <c r="AZ29" s="316"/>
      <c r="BA29" s="316"/>
      <c r="BB29" s="316"/>
      <c r="BC29" s="316"/>
      <c r="BD29" s="316"/>
      <c r="BE29" s="317"/>
      <c r="BF29" s="181">
        <f t="shared" si="2"/>
        <v>0</v>
      </c>
      <c r="BG29" s="227">
        <v>1</v>
      </c>
    </row>
    <row r="30" spans="1:59" ht="31.5" x14ac:dyDescent="0.25">
      <c r="A30" s="327"/>
      <c r="B30" s="40" t="s">
        <v>151</v>
      </c>
      <c r="C30" s="47" t="s">
        <v>155</v>
      </c>
      <c r="D30" s="46" t="s">
        <v>156</v>
      </c>
      <c r="E30" s="311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4"/>
      <c r="AA30" s="69">
        <f t="shared" si="1"/>
        <v>0</v>
      </c>
      <c r="AB30" s="201"/>
      <c r="AF30" s="327"/>
      <c r="AG30" s="40" t="s">
        <v>151</v>
      </c>
      <c r="AH30" s="47" t="s">
        <v>155</v>
      </c>
      <c r="AI30" s="46" t="s">
        <v>156</v>
      </c>
      <c r="AJ30" s="321"/>
      <c r="AK30" s="316"/>
      <c r="AL30" s="316"/>
      <c r="AM30" s="316"/>
      <c r="AN30" s="316"/>
      <c r="AO30" s="316"/>
      <c r="AP30" s="316"/>
      <c r="AQ30" s="316"/>
      <c r="AR30" s="316"/>
      <c r="AS30" s="316"/>
      <c r="AT30" s="316"/>
      <c r="AU30" s="316"/>
      <c r="AV30" s="316"/>
      <c r="AW30" s="316"/>
      <c r="AX30" s="316"/>
      <c r="AY30" s="316"/>
      <c r="AZ30" s="316"/>
      <c r="BA30" s="316"/>
      <c r="BB30" s="316"/>
      <c r="BC30" s="316"/>
      <c r="BD30" s="316"/>
      <c r="BE30" s="317"/>
      <c r="BF30" s="181">
        <f t="shared" si="2"/>
        <v>0</v>
      </c>
      <c r="BG30" s="225"/>
    </row>
    <row r="31" spans="1:59" ht="31.5" x14ac:dyDescent="0.25">
      <c r="A31" s="327"/>
      <c r="B31" s="40" t="s">
        <v>151</v>
      </c>
      <c r="C31" s="47" t="s">
        <v>157</v>
      </c>
      <c r="D31" s="46" t="s">
        <v>158</v>
      </c>
      <c r="E31" s="311"/>
      <c r="F31" s="303">
        <v>2</v>
      </c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4"/>
      <c r="AA31" s="69">
        <f t="shared" si="1"/>
        <v>2</v>
      </c>
      <c r="AB31" s="201"/>
      <c r="AF31" s="327"/>
      <c r="AG31" s="40" t="s">
        <v>151</v>
      </c>
      <c r="AH31" s="47" t="s">
        <v>157</v>
      </c>
      <c r="AI31" s="46" t="s">
        <v>158</v>
      </c>
      <c r="AJ31" s="321"/>
      <c r="AK31" s="316">
        <v>1</v>
      </c>
      <c r="AL31" s="316"/>
      <c r="AM31" s="316"/>
      <c r="AN31" s="316"/>
      <c r="AO31" s="316"/>
      <c r="AP31" s="316"/>
      <c r="AQ31" s="316"/>
      <c r="AR31" s="316"/>
      <c r="AS31" s="316"/>
      <c r="AT31" s="316"/>
      <c r="AU31" s="316"/>
      <c r="AV31" s="316"/>
      <c r="AW31" s="316"/>
      <c r="AX31" s="316"/>
      <c r="AY31" s="316"/>
      <c r="AZ31" s="316"/>
      <c r="BA31" s="316"/>
      <c r="BB31" s="316"/>
      <c r="BC31" s="316"/>
      <c r="BD31" s="316"/>
      <c r="BE31" s="317"/>
      <c r="BF31" s="181">
        <f t="shared" si="2"/>
        <v>1</v>
      </c>
      <c r="BG31" s="225"/>
    </row>
    <row r="32" spans="1:59" ht="31.5" x14ac:dyDescent="0.25">
      <c r="A32" s="327"/>
      <c r="B32" s="40" t="s">
        <v>151</v>
      </c>
      <c r="C32" s="47" t="s">
        <v>159</v>
      </c>
      <c r="D32" s="46" t="s">
        <v>160</v>
      </c>
      <c r="E32" s="311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4"/>
      <c r="AA32" s="69">
        <f t="shared" si="1"/>
        <v>0</v>
      </c>
      <c r="AB32" s="201"/>
      <c r="AF32" s="327"/>
      <c r="AG32" s="40" t="s">
        <v>151</v>
      </c>
      <c r="AH32" s="47" t="s">
        <v>159</v>
      </c>
      <c r="AI32" s="46" t="s">
        <v>160</v>
      </c>
      <c r="AJ32" s="321"/>
      <c r="AK32" s="316"/>
      <c r="AL32" s="316"/>
      <c r="AM32" s="316"/>
      <c r="AN32" s="316"/>
      <c r="AO32" s="316"/>
      <c r="AP32" s="316"/>
      <c r="AQ32" s="316"/>
      <c r="AR32" s="316"/>
      <c r="AS32" s="316"/>
      <c r="AT32" s="316"/>
      <c r="AU32" s="316"/>
      <c r="AV32" s="316"/>
      <c r="AW32" s="316"/>
      <c r="AX32" s="316"/>
      <c r="AY32" s="316"/>
      <c r="AZ32" s="316"/>
      <c r="BA32" s="316"/>
      <c r="BB32" s="316"/>
      <c r="BC32" s="316"/>
      <c r="BD32" s="316"/>
      <c r="BE32" s="317"/>
      <c r="BF32" s="181">
        <f t="shared" si="2"/>
        <v>0</v>
      </c>
      <c r="BG32" s="225"/>
    </row>
    <row r="33" spans="1:59" ht="31.5" x14ac:dyDescent="0.25">
      <c r="A33" s="327"/>
      <c r="B33" s="40" t="s">
        <v>151</v>
      </c>
      <c r="C33" s="47" t="s">
        <v>161</v>
      </c>
      <c r="D33" s="46" t="s">
        <v>162</v>
      </c>
      <c r="E33" s="311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4"/>
      <c r="AA33" s="69">
        <f t="shared" si="1"/>
        <v>0</v>
      </c>
      <c r="AB33" s="201"/>
      <c r="AF33" s="327"/>
      <c r="AG33" s="40" t="s">
        <v>151</v>
      </c>
      <c r="AH33" s="47" t="s">
        <v>161</v>
      </c>
      <c r="AI33" s="46" t="s">
        <v>162</v>
      </c>
      <c r="AJ33" s="321"/>
      <c r="AK33" s="316"/>
      <c r="AL33" s="316"/>
      <c r="AM33" s="316"/>
      <c r="AN33" s="316"/>
      <c r="AO33" s="316"/>
      <c r="AP33" s="316"/>
      <c r="AQ33" s="316"/>
      <c r="AR33" s="316"/>
      <c r="AS33" s="316"/>
      <c r="AT33" s="316"/>
      <c r="AU33" s="316"/>
      <c r="AV33" s="316"/>
      <c r="AW33" s="316"/>
      <c r="AX33" s="316"/>
      <c r="AY33" s="316"/>
      <c r="AZ33" s="316"/>
      <c r="BA33" s="316"/>
      <c r="BB33" s="316"/>
      <c r="BC33" s="316"/>
      <c r="BD33" s="316"/>
      <c r="BE33" s="317"/>
      <c r="BF33" s="181">
        <f t="shared" si="2"/>
        <v>0</v>
      </c>
      <c r="BG33" s="225"/>
    </row>
    <row r="34" spans="1:59" ht="31.5" x14ac:dyDescent="0.25">
      <c r="A34" s="327"/>
      <c r="B34" s="40" t="s">
        <v>151</v>
      </c>
      <c r="C34" s="47" t="s">
        <v>163</v>
      </c>
      <c r="D34" s="46" t="s">
        <v>164</v>
      </c>
      <c r="E34" s="311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4"/>
      <c r="AA34" s="69">
        <f t="shared" si="1"/>
        <v>0</v>
      </c>
      <c r="AB34" s="201"/>
      <c r="AF34" s="327"/>
      <c r="AG34" s="40" t="s">
        <v>151</v>
      </c>
      <c r="AH34" s="47" t="s">
        <v>163</v>
      </c>
      <c r="AI34" s="46" t="s">
        <v>164</v>
      </c>
      <c r="AJ34" s="321"/>
      <c r="AK34" s="316"/>
      <c r="AL34" s="316"/>
      <c r="AM34" s="316"/>
      <c r="AN34" s="316"/>
      <c r="AO34" s="316"/>
      <c r="AP34" s="316"/>
      <c r="AQ34" s="316"/>
      <c r="AR34" s="316"/>
      <c r="AS34" s="316"/>
      <c r="AT34" s="316"/>
      <c r="AU34" s="316"/>
      <c r="AV34" s="316"/>
      <c r="AW34" s="316"/>
      <c r="AX34" s="316"/>
      <c r="AY34" s="316"/>
      <c r="AZ34" s="316"/>
      <c r="BA34" s="316"/>
      <c r="BB34" s="316"/>
      <c r="BC34" s="316"/>
      <c r="BD34" s="316"/>
      <c r="BE34" s="317"/>
      <c r="BF34" s="181">
        <f t="shared" si="2"/>
        <v>0</v>
      </c>
      <c r="BG34" s="225"/>
    </row>
    <row r="35" spans="1:59" ht="31.5" x14ac:dyDescent="0.25">
      <c r="A35" s="327"/>
      <c r="B35" s="40" t="s">
        <v>151</v>
      </c>
      <c r="C35" s="47" t="s">
        <v>165</v>
      </c>
      <c r="D35" s="46" t="s">
        <v>166</v>
      </c>
      <c r="E35" s="311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4"/>
      <c r="AA35" s="69">
        <f t="shared" si="1"/>
        <v>0</v>
      </c>
      <c r="AB35" s="201"/>
      <c r="AF35" s="327"/>
      <c r="AG35" s="40" t="s">
        <v>151</v>
      </c>
      <c r="AH35" s="47" t="s">
        <v>165</v>
      </c>
      <c r="AI35" s="46" t="s">
        <v>166</v>
      </c>
      <c r="AJ35" s="321"/>
      <c r="AK35" s="316"/>
      <c r="AL35" s="316"/>
      <c r="AM35" s="316"/>
      <c r="AN35" s="316"/>
      <c r="AO35" s="316"/>
      <c r="AP35" s="316"/>
      <c r="AQ35" s="316"/>
      <c r="AR35" s="316"/>
      <c r="AS35" s="316"/>
      <c r="AT35" s="316"/>
      <c r="AU35" s="316"/>
      <c r="AV35" s="316"/>
      <c r="AW35" s="316"/>
      <c r="AX35" s="316"/>
      <c r="AY35" s="316"/>
      <c r="AZ35" s="316"/>
      <c r="BA35" s="316"/>
      <c r="BB35" s="316"/>
      <c r="BC35" s="316"/>
      <c r="BD35" s="316"/>
      <c r="BE35" s="317"/>
      <c r="BF35" s="181">
        <f t="shared" si="2"/>
        <v>0</v>
      </c>
      <c r="BG35" s="225"/>
    </row>
    <row r="36" spans="1:59" ht="63" x14ac:dyDescent="0.25">
      <c r="A36" s="327"/>
      <c r="B36" s="40" t="s">
        <v>151</v>
      </c>
      <c r="C36" s="47" t="s">
        <v>14</v>
      </c>
      <c r="D36" s="46" t="s">
        <v>167</v>
      </c>
      <c r="E36" s="311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4"/>
      <c r="AA36" s="69">
        <f t="shared" si="1"/>
        <v>0</v>
      </c>
      <c r="AB36" s="201"/>
      <c r="AF36" s="327"/>
      <c r="AG36" s="40" t="s">
        <v>151</v>
      </c>
      <c r="AH36" s="47" t="s">
        <v>14</v>
      </c>
      <c r="AI36" s="46" t="s">
        <v>167</v>
      </c>
      <c r="AJ36" s="321"/>
      <c r="AK36" s="316"/>
      <c r="AL36" s="316"/>
      <c r="AM36" s="316"/>
      <c r="AN36" s="316"/>
      <c r="AO36" s="316"/>
      <c r="AP36" s="316"/>
      <c r="AQ36" s="316"/>
      <c r="AR36" s="316"/>
      <c r="AS36" s="316"/>
      <c r="AT36" s="316"/>
      <c r="AU36" s="316"/>
      <c r="AV36" s="316"/>
      <c r="AW36" s="316"/>
      <c r="AX36" s="316"/>
      <c r="AY36" s="316"/>
      <c r="AZ36" s="316"/>
      <c r="BA36" s="316"/>
      <c r="BB36" s="316"/>
      <c r="BC36" s="316"/>
      <c r="BD36" s="316"/>
      <c r="BE36" s="317"/>
      <c r="BF36" s="181">
        <f t="shared" si="2"/>
        <v>0</v>
      </c>
      <c r="BG36" s="225"/>
    </row>
    <row r="37" spans="1:59" ht="31.5" x14ac:dyDescent="0.25">
      <c r="A37" s="327"/>
      <c r="B37" s="40" t="s">
        <v>151</v>
      </c>
      <c r="C37" s="47" t="s">
        <v>168</v>
      </c>
      <c r="D37" s="46" t="s">
        <v>169</v>
      </c>
      <c r="E37" s="311"/>
      <c r="F37" s="303"/>
      <c r="G37" s="303"/>
      <c r="H37" s="303"/>
      <c r="I37" s="303"/>
      <c r="J37" s="303"/>
      <c r="K37" s="303"/>
      <c r="L37" s="303">
        <v>2</v>
      </c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4"/>
      <c r="AA37" s="69">
        <f t="shared" si="1"/>
        <v>2</v>
      </c>
      <c r="AB37" s="201"/>
      <c r="AF37" s="327"/>
      <c r="AG37" s="40" t="s">
        <v>151</v>
      </c>
      <c r="AH37" s="47" t="s">
        <v>168</v>
      </c>
      <c r="AI37" s="46" t="s">
        <v>169</v>
      </c>
      <c r="AJ37" s="321"/>
      <c r="AK37" s="316"/>
      <c r="AL37" s="316"/>
      <c r="AM37" s="316"/>
      <c r="AN37" s="316"/>
      <c r="AO37" s="316"/>
      <c r="AP37" s="316"/>
      <c r="AQ37" s="316">
        <v>1</v>
      </c>
      <c r="AR37" s="316"/>
      <c r="AS37" s="316"/>
      <c r="AT37" s="316"/>
      <c r="AU37" s="316"/>
      <c r="AV37" s="316"/>
      <c r="AW37" s="316"/>
      <c r="AX37" s="316"/>
      <c r="AY37" s="316"/>
      <c r="AZ37" s="316"/>
      <c r="BA37" s="316"/>
      <c r="BB37" s="316"/>
      <c r="BC37" s="316"/>
      <c r="BD37" s="316"/>
      <c r="BE37" s="317"/>
      <c r="BF37" s="181">
        <f t="shared" si="2"/>
        <v>1</v>
      </c>
      <c r="BG37" s="225"/>
    </row>
    <row r="38" spans="1:59" ht="31.5" x14ac:dyDescent="0.25">
      <c r="A38" s="327"/>
      <c r="B38" s="40" t="s">
        <v>151</v>
      </c>
      <c r="C38" s="47" t="s">
        <v>168</v>
      </c>
      <c r="D38" s="46" t="s">
        <v>170</v>
      </c>
      <c r="E38" s="311"/>
      <c r="F38" s="303"/>
      <c r="G38" s="303"/>
      <c r="H38" s="303"/>
      <c r="I38" s="303"/>
      <c r="J38" s="303"/>
      <c r="K38" s="303"/>
      <c r="L38" s="303">
        <v>2</v>
      </c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4"/>
      <c r="AA38" s="69">
        <f t="shared" si="1"/>
        <v>2</v>
      </c>
      <c r="AB38" s="201"/>
      <c r="AF38" s="327"/>
      <c r="AG38" s="40" t="s">
        <v>151</v>
      </c>
      <c r="AH38" s="47" t="s">
        <v>168</v>
      </c>
      <c r="AI38" s="46" t="s">
        <v>170</v>
      </c>
      <c r="AJ38" s="321"/>
      <c r="AK38" s="316"/>
      <c r="AL38" s="316"/>
      <c r="AM38" s="316"/>
      <c r="AN38" s="316"/>
      <c r="AO38" s="316"/>
      <c r="AP38" s="316"/>
      <c r="AQ38" s="316">
        <v>1</v>
      </c>
      <c r="AR38" s="316"/>
      <c r="AS38" s="316"/>
      <c r="AT38" s="316"/>
      <c r="AU38" s="316"/>
      <c r="AV38" s="316"/>
      <c r="AW38" s="316"/>
      <c r="AX38" s="316"/>
      <c r="AY38" s="316"/>
      <c r="AZ38" s="316"/>
      <c r="BA38" s="316"/>
      <c r="BB38" s="316"/>
      <c r="BC38" s="316"/>
      <c r="BD38" s="316"/>
      <c r="BE38" s="317"/>
      <c r="BF38" s="181">
        <f t="shared" si="2"/>
        <v>1</v>
      </c>
      <c r="BG38" s="225"/>
    </row>
    <row r="39" spans="1:59" ht="47.25" x14ac:dyDescent="0.25">
      <c r="A39" s="327"/>
      <c r="B39" s="40" t="s">
        <v>151</v>
      </c>
      <c r="C39" s="47" t="s">
        <v>15</v>
      </c>
      <c r="D39" s="46" t="s">
        <v>171</v>
      </c>
      <c r="E39" s="311"/>
      <c r="F39" s="303"/>
      <c r="G39" s="303"/>
      <c r="H39" s="303"/>
      <c r="I39" s="303"/>
      <c r="J39" s="303"/>
      <c r="K39" s="303"/>
      <c r="L39" s="303"/>
      <c r="M39" s="303">
        <v>9</v>
      </c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4"/>
      <c r="AA39" s="69">
        <f t="shared" si="1"/>
        <v>9</v>
      </c>
      <c r="AB39" s="201"/>
      <c r="AF39" s="327"/>
      <c r="AG39" s="40" t="s">
        <v>151</v>
      </c>
      <c r="AH39" s="47" t="s">
        <v>15</v>
      </c>
      <c r="AI39" s="46" t="s">
        <v>171</v>
      </c>
      <c r="AJ39" s="321"/>
      <c r="AK39" s="316"/>
      <c r="AL39" s="316"/>
      <c r="AM39" s="316"/>
      <c r="AN39" s="316"/>
      <c r="AO39" s="316"/>
      <c r="AP39" s="316"/>
      <c r="AQ39" s="316"/>
      <c r="AR39" s="316">
        <v>1</v>
      </c>
      <c r="AS39" s="316"/>
      <c r="AT39" s="316"/>
      <c r="AU39" s="316"/>
      <c r="AV39" s="316"/>
      <c r="AW39" s="316"/>
      <c r="AX39" s="316"/>
      <c r="AY39" s="316"/>
      <c r="AZ39" s="316"/>
      <c r="BA39" s="316"/>
      <c r="BB39" s="316"/>
      <c r="BC39" s="316"/>
      <c r="BD39" s="316"/>
      <c r="BE39" s="317"/>
      <c r="BF39" s="181">
        <f t="shared" si="2"/>
        <v>1</v>
      </c>
      <c r="BG39" s="225"/>
    </row>
    <row r="40" spans="1:59" ht="31.5" x14ac:dyDescent="0.25">
      <c r="A40" s="327"/>
      <c r="B40" s="40" t="s">
        <v>151</v>
      </c>
      <c r="C40" s="47" t="s">
        <v>16</v>
      </c>
      <c r="D40" s="46" t="s">
        <v>172</v>
      </c>
      <c r="E40" s="311"/>
      <c r="F40" s="303"/>
      <c r="G40" s="303"/>
      <c r="H40" s="303"/>
      <c r="I40" s="303"/>
      <c r="J40" s="303"/>
      <c r="K40" s="303"/>
      <c r="L40" s="303"/>
      <c r="M40" s="303"/>
      <c r="N40" s="303">
        <v>4</v>
      </c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4"/>
      <c r="AA40" s="69">
        <f t="shared" si="1"/>
        <v>4</v>
      </c>
      <c r="AB40" s="201"/>
      <c r="AF40" s="327"/>
      <c r="AG40" s="40" t="s">
        <v>151</v>
      </c>
      <c r="AH40" s="47" t="s">
        <v>16</v>
      </c>
      <c r="AI40" s="46" t="s">
        <v>172</v>
      </c>
      <c r="AJ40" s="321"/>
      <c r="AK40" s="316"/>
      <c r="AL40" s="316"/>
      <c r="AM40" s="316"/>
      <c r="AN40" s="316"/>
      <c r="AO40" s="316"/>
      <c r="AP40" s="316"/>
      <c r="AQ40" s="316"/>
      <c r="AR40" s="316"/>
      <c r="AS40" s="316">
        <v>1</v>
      </c>
      <c r="AT40" s="316"/>
      <c r="AU40" s="316"/>
      <c r="AV40" s="316"/>
      <c r="AW40" s="316"/>
      <c r="AX40" s="316"/>
      <c r="AY40" s="316"/>
      <c r="AZ40" s="316"/>
      <c r="BA40" s="316"/>
      <c r="BB40" s="316"/>
      <c r="BC40" s="316"/>
      <c r="BD40" s="316"/>
      <c r="BE40" s="317"/>
      <c r="BF40" s="181">
        <f t="shared" si="2"/>
        <v>1</v>
      </c>
      <c r="BG40" s="225"/>
    </row>
    <row r="41" spans="1:59" ht="31.5" x14ac:dyDescent="0.25">
      <c r="A41" s="327"/>
      <c r="B41" s="40" t="s">
        <v>151</v>
      </c>
      <c r="C41" s="41" t="s">
        <v>19</v>
      </c>
      <c r="D41" s="40" t="s">
        <v>173</v>
      </c>
      <c r="E41" s="311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>
        <v>4</v>
      </c>
      <c r="T41" s="303"/>
      <c r="U41" s="303"/>
      <c r="V41" s="303"/>
      <c r="W41" s="303"/>
      <c r="X41" s="303"/>
      <c r="Y41" s="303"/>
      <c r="Z41" s="304"/>
      <c r="AA41" s="69">
        <f t="shared" si="1"/>
        <v>4</v>
      </c>
      <c r="AB41" s="201"/>
      <c r="AF41" s="327"/>
      <c r="AG41" s="40" t="s">
        <v>151</v>
      </c>
      <c r="AH41" s="41" t="s">
        <v>19</v>
      </c>
      <c r="AI41" s="40" t="s">
        <v>173</v>
      </c>
      <c r="AJ41" s="321"/>
      <c r="AK41" s="316"/>
      <c r="AL41" s="316"/>
      <c r="AM41" s="316"/>
      <c r="AN41" s="316"/>
      <c r="AO41" s="316"/>
      <c r="AP41" s="316"/>
      <c r="AQ41" s="316"/>
      <c r="AR41" s="316"/>
      <c r="AS41" s="316"/>
      <c r="AT41" s="316"/>
      <c r="AU41" s="316"/>
      <c r="AV41" s="316"/>
      <c r="AW41" s="316"/>
      <c r="AX41" s="316">
        <v>1</v>
      </c>
      <c r="AY41" s="316"/>
      <c r="AZ41" s="316"/>
      <c r="BA41" s="316"/>
      <c r="BB41" s="316"/>
      <c r="BC41" s="316"/>
      <c r="BD41" s="316"/>
      <c r="BE41" s="317"/>
      <c r="BF41" s="181">
        <f t="shared" si="2"/>
        <v>1</v>
      </c>
      <c r="BG41" s="225"/>
    </row>
    <row r="42" spans="1:59" ht="31.5" x14ac:dyDescent="0.25">
      <c r="A42" s="327"/>
      <c r="B42" s="40" t="s">
        <v>151</v>
      </c>
      <c r="C42" s="41" t="s">
        <v>174</v>
      </c>
      <c r="D42" s="40" t="s">
        <v>175</v>
      </c>
      <c r="E42" s="311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4"/>
      <c r="AA42" s="69">
        <f t="shared" si="1"/>
        <v>0</v>
      </c>
      <c r="AB42" s="201"/>
      <c r="AF42" s="327"/>
      <c r="AG42" s="40" t="s">
        <v>151</v>
      </c>
      <c r="AH42" s="41" t="s">
        <v>174</v>
      </c>
      <c r="AI42" s="40" t="s">
        <v>175</v>
      </c>
      <c r="AJ42" s="321"/>
      <c r="AK42" s="316"/>
      <c r="AL42" s="316"/>
      <c r="AM42" s="316"/>
      <c r="AN42" s="316"/>
      <c r="AO42" s="316"/>
      <c r="AP42" s="316"/>
      <c r="AQ42" s="316"/>
      <c r="AR42" s="316"/>
      <c r="AS42" s="316"/>
      <c r="AT42" s="316"/>
      <c r="AU42" s="316"/>
      <c r="AV42" s="316"/>
      <c r="AW42" s="316"/>
      <c r="AX42" s="316"/>
      <c r="AY42" s="316"/>
      <c r="AZ42" s="316"/>
      <c r="BA42" s="316"/>
      <c r="BB42" s="316"/>
      <c r="BC42" s="316"/>
      <c r="BD42" s="316"/>
      <c r="BE42" s="317"/>
      <c r="BF42" s="181">
        <f t="shared" si="2"/>
        <v>0</v>
      </c>
      <c r="BG42" s="225"/>
    </row>
    <row r="43" spans="1:59" ht="31.5" x14ac:dyDescent="0.25">
      <c r="A43" s="327"/>
      <c r="B43" s="40" t="s">
        <v>151</v>
      </c>
      <c r="C43" s="41" t="s">
        <v>17</v>
      </c>
      <c r="D43" s="40" t="s">
        <v>176</v>
      </c>
      <c r="E43" s="311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>
        <v>6</v>
      </c>
      <c r="Q43" s="303"/>
      <c r="R43" s="303"/>
      <c r="S43" s="303"/>
      <c r="T43" s="303"/>
      <c r="U43" s="303"/>
      <c r="V43" s="303"/>
      <c r="W43" s="303"/>
      <c r="X43" s="303"/>
      <c r="Y43" s="303"/>
      <c r="Z43" s="304"/>
      <c r="AA43" s="69">
        <f t="shared" si="1"/>
        <v>6</v>
      </c>
      <c r="AB43" s="201"/>
      <c r="AF43" s="327"/>
      <c r="AG43" s="40" t="s">
        <v>151</v>
      </c>
      <c r="AH43" s="41" t="s">
        <v>17</v>
      </c>
      <c r="AI43" s="40" t="s">
        <v>176</v>
      </c>
      <c r="AJ43" s="321"/>
      <c r="AK43" s="316"/>
      <c r="AL43" s="316"/>
      <c r="AM43" s="316"/>
      <c r="AN43" s="316"/>
      <c r="AO43" s="316"/>
      <c r="AP43" s="316"/>
      <c r="AQ43" s="316"/>
      <c r="AR43" s="316"/>
      <c r="AS43" s="316"/>
      <c r="AT43" s="316"/>
      <c r="AU43" s="316">
        <v>1</v>
      </c>
      <c r="AV43" s="316"/>
      <c r="AW43" s="316"/>
      <c r="AX43" s="316"/>
      <c r="AY43" s="316"/>
      <c r="AZ43" s="316"/>
      <c r="BA43" s="316"/>
      <c r="BB43" s="316"/>
      <c r="BC43" s="316"/>
      <c r="BD43" s="316"/>
      <c r="BE43" s="317"/>
      <c r="BF43" s="181">
        <f t="shared" si="2"/>
        <v>1</v>
      </c>
      <c r="BG43" s="225"/>
    </row>
    <row r="44" spans="1:59" ht="31.5" x14ac:dyDescent="0.25">
      <c r="A44" s="327"/>
      <c r="B44" s="40" t="s">
        <v>151</v>
      </c>
      <c r="C44" s="41" t="s">
        <v>28</v>
      </c>
      <c r="D44" s="40" t="s">
        <v>176</v>
      </c>
      <c r="E44" s="311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>
        <v>8</v>
      </c>
      <c r="R44" s="303"/>
      <c r="S44" s="303"/>
      <c r="T44" s="303"/>
      <c r="U44" s="303"/>
      <c r="V44" s="303"/>
      <c r="W44" s="303"/>
      <c r="X44" s="303"/>
      <c r="Y44" s="303"/>
      <c r="Z44" s="304"/>
      <c r="AA44" s="69">
        <f t="shared" si="1"/>
        <v>8</v>
      </c>
      <c r="AB44" s="201"/>
      <c r="AF44" s="327"/>
      <c r="AG44" s="40" t="s">
        <v>151</v>
      </c>
      <c r="AH44" s="41" t="s">
        <v>28</v>
      </c>
      <c r="AI44" s="40" t="s">
        <v>176</v>
      </c>
      <c r="AJ44" s="321"/>
      <c r="AK44" s="316"/>
      <c r="AL44" s="316"/>
      <c r="AM44" s="316"/>
      <c r="AN44" s="316"/>
      <c r="AO44" s="316"/>
      <c r="AP44" s="316"/>
      <c r="AQ44" s="316"/>
      <c r="AR44" s="316"/>
      <c r="AS44" s="316"/>
      <c r="AT44" s="316"/>
      <c r="AU44" s="316"/>
      <c r="AV44" s="316">
        <v>1</v>
      </c>
      <c r="AW44" s="316"/>
      <c r="AX44" s="316"/>
      <c r="AY44" s="316"/>
      <c r="AZ44" s="316"/>
      <c r="BA44" s="316"/>
      <c r="BB44" s="316"/>
      <c r="BC44" s="316"/>
      <c r="BD44" s="316"/>
      <c r="BE44" s="317"/>
      <c r="BF44" s="181">
        <f t="shared" si="2"/>
        <v>1</v>
      </c>
      <c r="BG44" s="225"/>
    </row>
    <row r="45" spans="1:59" ht="31.5" x14ac:dyDescent="0.25">
      <c r="A45" s="327"/>
      <c r="B45" s="40" t="s">
        <v>151</v>
      </c>
      <c r="C45" s="41" t="s">
        <v>23</v>
      </c>
      <c r="D45" s="40" t="s">
        <v>176</v>
      </c>
      <c r="E45" s="311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4"/>
      <c r="AA45" s="69">
        <f t="shared" si="1"/>
        <v>0</v>
      </c>
      <c r="AB45" s="201"/>
      <c r="AF45" s="327"/>
      <c r="AG45" s="40" t="s">
        <v>151</v>
      </c>
      <c r="AH45" s="41" t="s">
        <v>23</v>
      </c>
      <c r="AI45" s="40" t="s">
        <v>176</v>
      </c>
      <c r="AJ45" s="321"/>
      <c r="AK45" s="316"/>
      <c r="AL45" s="316"/>
      <c r="AM45" s="316"/>
      <c r="AN45" s="316"/>
      <c r="AO45" s="316"/>
      <c r="AP45" s="316"/>
      <c r="AQ45" s="316"/>
      <c r="AR45" s="316"/>
      <c r="AS45" s="316"/>
      <c r="AT45" s="316"/>
      <c r="AU45" s="316"/>
      <c r="AV45" s="316"/>
      <c r="AW45" s="316"/>
      <c r="AX45" s="316"/>
      <c r="AY45" s="316"/>
      <c r="AZ45" s="316"/>
      <c r="BA45" s="316"/>
      <c r="BB45" s="316"/>
      <c r="BC45" s="316"/>
      <c r="BD45" s="316"/>
      <c r="BE45" s="317"/>
      <c r="BF45" s="181">
        <f t="shared" si="2"/>
        <v>0</v>
      </c>
      <c r="BG45" s="225"/>
    </row>
    <row r="46" spans="1:59" ht="31.5" x14ac:dyDescent="0.25">
      <c r="A46" s="327"/>
      <c r="B46" s="40" t="s">
        <v>151</v>
      </c>
      <c r="C46" s="41" t="s">
        <v>22</v>
      </c>
      <c r="D46" s="40" t="s">
        <v>176</v>
      </c>
      <c r="E46" s="311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303"/>
      <c r="U46" s="303"/>
      <c r="V46" s="303"/>
      <c r="W46" s="303"/>
      <c r="X46" s="303"/>
      <c r="Y46" s="303"/>
      <c r="Z46" s="304"/>
      <c r="AA46" s="69">
        <f t="shared" si="1"/>
        <v>0</v>
      </c>
      <c r="AB46" s="201"/>
      <c r="AF46" s="327"/>
      <c r="AG46" s="40" t="s">
        <v>151</v>
      </c>
      <c r="AH46" s="41" t="s">
        <v>22</v>
      </c>
      <c r="AI46" s="40" t="s">
        <v>176</v>
      </c>
      <c r="AJ46" s="321"/>
      <c r="AK46" s="316"/>
      <c r="AL46" s="316"/>
      <c r="AM46" s="316"/>
      <c r="AN46" s="316"/>
      <c r="AO46" s="316"/>
      <c r="AP46" s="316"/>
      <c r="AQ46" s="316"/>
      <c r="AR46" s="316"/>
      <c r="AS46" s="316"/>
      <c r="AT46" s="316"/>
      <c r="AU46" s="316"/>
      <c r="AV46" s="316"/>
      <c r="AW46" s="316"/>
      <c r="AX46" s="316"/>
      <c r="AY46" s="316"/>
      <c r="AZ46" s="316"/>
      <c r="BA46" s="316"/>
      <c r="BB46" s="316"/>
      <c r="BC46" s="316"/>
      <c r="BD46" s="316"/>
      <c r="BE46" s="317"/>
      <c r="BF46" s="181">
        <f t="shared" si="2"/>
        <v>0</v>
      </c>
      <c r="BG46" s="225"/>
    </row>
    <row r="47" spans="1:59" ht="31.5" x14ac:dyDescent="0.25">
      <c r="A47" s="326"/>
      <c r="B47" s="40" t="s">
        <v>151</v>
      </c>
      <c r="C47" s="41" t="s">
        <v>177</v>
      </c>
      <c r="D47" s="40" t="s">
        <v>176</v>
      </c>
      <c r="E47" s="311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4"/>
      <c r="AA47" s="69">
        <f t="shared" si="1"/>
        <v>0</v>
      </c>
      <c r="AB47" s="202"/>
      <c r="AF47" s="326"/>
      <c r="AG47" s="40" t="s">
        <v>151</v>
      </c>
      <c r="AH47" s="41" t="s">
        <v>177</v>
      </c>
      <c r="AI47" s="40" t="s">
        <v>176</v>
      </c>
      <c r="AJ47" s="321"/>
      <c r="AK47" s="316"/>
      <c r="AL47" s="316"/>
      <c r="AM47" s="316"/>
      <c r="AN47" s="316"/>
      <c r="AO47" s="316"/>
      <c r="AP47" s="316"/>
      <c r="AQ47" s="316"/>
      <c r="AR47" s="316"/>
      <c r="AS47" s="316"/>
      <c r="AT47" s="316"/>
      <c r="AU47" s="316"/>
      <c r="AV47" s="316"/>
      <c r="AW47" s="316"/>
      <c r="AX47" s="316"/>
      <c r="AY47" s="316"/>
      <c r="AZ47" s="316"/>
      <c r="BA47" s="316"/>
      <c r="BB47" s="316"/>
      <c r="BC47" s="316"/>
      <c r="BD47" s="316"/>
      <c r="BE47" s="317"/>
      <c r="BF47" s="181">
        <f t="shared" si="2"/>
        <v>0</v>
      </c>
      <c r="BG47" s="226"/>
    </row>
    <row r="48" spans="1:59" ht="47.25" x14ac:dyDescent="0.25">
      <c r="A48" s="300"/>
      <c r="B48" s="44" t="s">
        <v>144</v>
      </c>
      <c r="C48" s="45" t="s">
        <v>17</v>
      </c>
      <c r="D48" s="44" t="s">
        <v>178</v>
      </c>
      <c r="E48" s="311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>
        <v>4</v>
      </c>
      <c r="Q48" s="303"/>
      <c r="R48" s="303"/>
      <c r="S48" s="303"/>
      <c r="T48" s="303"/>
      <c r="U48" s="303"/>
      <c r="V48" s="303"/>
      <c r="W48" s="303"/>
      <c r="X48" s="303"/>
      <c r="Y48" s="303"/>
      <c r="Z48" s="304"/>
      <c r="AA48" s="69">
        <f t="shared" si="1"/>
        <v>4</v>
      </c>
      <c r="AB48" s="147">
        <f>SUM(AA48)</f>
        <v>4</v>
      </c>
      <c r="AF48" s="300"/>
      <c r="AG48" s="44" t="s">
        <v>144</v>
      </c>
      <c r="AH48" s="45" t="s">
        <v>17</v>
      </c>
      <c r="AI48" s="44" t="s">
        <v>178</v>
      </c>
      <c r="AJ48" s="321"/>
      <c r="AK48" s="316"/>
      <c r="AL48" s="316"/>
      <c r="AM48" s="316"/>
      <c r="AN48" s="316"/>
      <c r="AO48" s="316"/>
      <c r="AP48" s="316"/>
      <c r="AQ48" s="316"/>
      <c r="AR48" s="316"/>
      <c r="AS48" s="316"/>
      <c r="AT48" s="316"/>
      <c r="AU48" s="316">
        <v>1</v>
      </c>
      <c r="AV48" s="316"/>
      <c r="AW48" s="316"/>
      <c r="AX48" s="316"/>
      <c r="AY48" s="316"/>
      <c r="AZ48" s="316"/>
      <c r="BA48" s="316"/>
      <c r="BB48" s="316"/>
      <c r="BC48" s="316"/>
      <c r="BD48" s="316"/>
      <c r="BE48" s="317"/>
      <c r="BF48" s="181">
        <f t="shared" si="2"/>
        <v>1</v>
      </c>
      <c r="BG48" s="195">
        <f>SUM(BF48)</f>
        <v>1</v>
      </c>
    </row>
    <row r="49" spans="1:59" ht="31.5" x14ac:dyDescent="0.25">
      <c r="A49" s="328"/>
      <c r="B49" s="40" t="s">
        <v>46</v>
      </c>
      <c r="C49" s="41" t="s">
        <v>11</v>
      </c>
      <c r="D49" s="40" t="s">
        <v>47</v>
      </c>
      <c r="E49" s="311"/>
      <c r="F49" s="303"/>
      <c r="G49" s="303"/>
      <c r="H49" s="303">
        <v>19</v>
      </c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304"/>
      <c r="AA49" s="69">
        <f t="shared" si="1"/>
        <v>19</v>
      </c>
      <c r="AB49" s="203">
        <f>SUM(AA49:AA52)</f>
        <v>80</v>
      </c>
      <c r="AF49" s="328"/>
      <c r="AG49" s="40" t="s">
        <v>46</v>
      </c>
      <c r="AH49" s="41" t="s">
        <v>11</v>
      </c>
      <c r="AI49" s="40" t="s">
        <v>47</v>
      </c>
      <c r="AJ49" s="321"/>
      <c r="AK49" s="316"/>
      <c r="AL49" s="316"/>
      <c r="AM49" s="316">
        <v>1</v>
      </c>
      <c r="AN49" s="316"/>
      <c r="AO49" s="316"/>
      <c r="AP49" s="316"/>
      <c r="AQ49" s="316"/>
      <c r="AR49" s="316"/>
      <c r="AS49" s="316"/>
      <c r="AT49" s="316"/>
      <c r="AU49" s="316"/>
      <c r="AV49" s="316"/>
      <c r="AW49" s="316"/>
      <c r="AX49" s="316"/>
      <c r="AY49" s="316"/>
      <c r="AZ49" s="316"/>
      <c r="BA49" s="316"/>
      <c r="BB49" s="316"/>
      <c r="BC49" s="316"/>
      <c r="BD49" s="316"/>
      <c r="BE49" s="317"/>
      <c r="BF49" s="181">
        <f t="shared" si="2"/>
        <v>1</v>
      </c>
      <c r="BG49" s="227">
        <v>1</v>
      </c>
    </row>
    <row r="50" spans="1:59" ht="31.5" x14ac:dyDescent="0.25">
      <c r="A50" s="327"/>
      <c r="B50" s="46" t="s">
        <v>46</v>
      </c>
      <c r="C50" s="47" t="s">
        <v>11</v>
      </c>
      <c r="D50" s="46" t="s">
        <v>48</v>
      </c>
      <c r="E50" s="311"/>
      <c r="F50" s="303"/>
      <c r="G50" s="303"/>
      <c r="H50" s="303">
        <v>3</v>
      </c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4"/>
      <c r="AA50" s="69">
        <f t="shared" si="1"/>
        <v>3</v>
      </c>
      <c r="AB50" s="201"/>
      <c r="AF50" s="327"/>
      <c r="AG50" s="46" t="s">
        <v>46</v>
      </c>
      <c r="AH50" s="47" t="s">
        <v>11</v>
      </c>
      <c r="AI50" s="46" t="s">
        <v>48</v>
      </c>
      <c r="AJ50" s="321"/>
      <c r="AK50" s="316"/>
      <c r="AL50" s="316"/>
      <c r="AM50" s="316">
        <v>1</v>
      </c>
      <c r="AN50" s="316"/>
      <c r="AO50" s="316"/>
      <c r="AP50" s="316"/>
      <c r="AQ50" s="316"/>
      <c r="AR50" s="316"/>
      <c r="AS50" s="316"/>
      <c r="AT50" s="316"/>
      <c r="AU50" s="316"/>
      <c r="AV50" s="316"/>
      <c r="AW50" s="316"/>
      <c r="AX50" s="316"/>
      <c r="AY50" s="316"/>
      <c r="AZ50" s="316"/>
      <c r="BA50" s="316"/>
      <c r="BB50" s="316"/>
      <c r="BC50" s="316"/>
      <c r="BD50" s="316"/>
      <c r="BE50" s="317"/>
      <c r="BF50" s="181">
        <f t="shared" si="2"/>
        <v>1</v>
      </c>
      <c r="BG50" s="225"/>
    </row>
    <row r="51" spans="1:59" ht="31.5" x14ac:dyDescent="0.25">
      <c r="A51" s="327"/>
      <c r="B51" s="46" t="s">
        <v>46</v>
      </c>
      <c r="C51" s="47" t="s">
        <v>11</v>
      </c>
      <c r="D51" s="46" t="s">
        <v>49</v>
      </c>
      <c r="E51" s="311"/>
      <c r="F51" s="303"/>
      <c r="G51" s="303"/>
      <c r="H51" s="303">
        <v>58</v>
      </c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4"/>
      <c r="AA51" s="69">
        <f t="shared" si="1"/>
        <v>58</v>
      </c>
      <c r="AB51" s="201"/>
      <c r="AF51" s="327"/>
      <c r="AG51" s="46" t="s">
        <v>46</v>
      </c>
      <c r="AH51" s="47" t="s">
        <v>11</v>
      </c>
      <c r="AI51" s="46" t="s">
        <v>49</v>
      </c>
      <c r="AJ51" s="321"/>
      <c r="AK51" s="316"/>
      <c r="AL51" s="316"/>
      <c r="AM51" s="316">
        <v>1</v>
      </c>
      <c r="AN51" s="316"/>
      <c r="AO51" s="316"/>
      <c r="AP51" s="316"/>
      <c r="AQ51" s="316"/>
      <c r="AR51" s="316"/>
      <c r="AS51" s="316"/>
      <c r="AT51" s="316"/>
      <c r="AU51" s="316"/>
      <c r="AV51" s="316"/>
      <c r="AW51" s="316"/>
      <c r="AX51" s="316"/>
      <c r="AY51" s="316"/>
      <c r="AZ51" s="316"/>
      <c r="BA51" s="316"/>
      <c r="BB51" s="316"/>
      <c r="BC51" s="316"/>
      <c r="BD51" s="316"/>
      <c r="BE51" s="317"/>
      <c r="BF51" s="181">
        <f t="shared" si="2"/>
        <v>1</v>
      </c>
      <c r="BG51" s="225"/>
    </row>
    <row r="52" spans="1:59" ht="47.25" x14ac:dyDescent="0.25">
      <c r="A52" s="326"/>
      <c r="B52" s="42" t="s">
        <v>46</v>
      </c>
      <c r="C52" s="43" t="s">
        <v>11</v>
      </c>
      <c r="D52" s="55" t="s">
        <v>50</v>
      </c>
      <c r="E52" s="311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304"/>
      <c r="AA52" s="69">
        <f t="shared" si="1"/>
        <v>0</v>
      </c>
      <c r="AB52" s="202"/>
      <c r="AF52" s="326"/>
      <c r="AG52" s="42" t="s">
        <v>46</v>
      </c>
      <c r="AH52" s="43" t="s">
        <v>11</v>
      </c>
      <c r="AI52" s="55" t="s">
        <v>50</v>
      </c>
      <c r="AJ52" s="321"/>
      <c r="AK52" s="316"/>
      <c r="AL52" s="316"/>
      <c r="AM52" s="316"/>
      <c r="AN52" s="316"/>
      <c r="AO52" s="316"/>
      <c r="AP52" s="316"/>
      <c r="AQ52" s="316"/>
      <c r="AR52" s="316"/>
      <c r="AS52" s="316"/>
      <c r="AT52" s="316"/>
      <c r="AU52" s="316"/>
      <c r="AV52" s="316"/>
      <c r="AW52" s="316"/>
      <c r="AX52" s="316"/>
      <c r="AY52" s="316"/>
      <c r="AZ52" s="316"/>
      <c r="BA52" s="316"/>
      <c r="BB52" s="316"/>
      <c r="BC52" s="316"/>
      <c r="BD52" s="316"/>
      <c r="BE52" s="317"/>
      <c r="BF52" s="181">
        <f t="shared" si="2"/>
        <v>0</v>
      </c>
      <c r="BG52" s="226"/>
    </row>
    <row r="53" spans="1:59" ht="31.5" x14ac:dyDescent="0.25">
      <c r="A53" s="328"/>
      <c r="B53" s="40" t="s">
        <v>179</v>
      </c>
      <c r="C53" s="41" t="s">
        <v>13</v>
      </c>
      <c r="D53" s="40" t="s">
        <v>51</v>
      </c>
      <c r="E53" s="311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4"/>
      <c r="AA53" s="69">
        <f t="shared" si="1"/>
        <v>0</v>
      </c>
      <c r="AB53" s="203">
        <f>SUM(AA53:AA58)</f>
        <v>111</v>
      </c>
      <c r="AF53" s="328"/>
      <c r="AG53" s="40" t="s">
        <v>179</v>
      </c>
      <c r="AH53" s="41" t="s">
        <v>13</v>
      </c>
      <c r="AI53" s="40" t="s">
        <v>51</v>
      </c>
      <c r="AJ53" s="321"/>
      <c r="AK53" s="316"/>
      <c r="AL53" s="316"/>
      <c r="AM53" s="316"/>
      <c r="AN53" s="316"/>
      <c r="AO53" s="316"/>
      <c r="AP53" s="316"/>
      <c r="AQ53" s="316"/>
      <c r="AR53" s="316"/>
      <c r="AS53" s="316"/>
      <c r="AT53" s="316"/>
      <c r="AU53" s="316"/>
      <c r="AV53" s="316"/>
      <c r="AW53" s="316"/>
      <c r="AX53" s="316"/>
      <c r="AY53" s="316"/>
      <c r="AZ53" s="316"/>
      <c r="BA53" s="316"/>
      <c r="BB53" s="316"/>
      <c r="BC53" s="316"/>
      <c r="BD53" s="316"/>
      <c r="BE53" s="317"/>
      <c r="BF53" s="181">
        <f t="shared" si="2"/>
        <v>0</v>
      </c>
      <c r="BG53" s="227">
        <v>1</v>
      </c>
    </row>
    <row r="54" spans="1:59" ht="31.5" x14ac:dyDescent="0.25">
      <c r="A54" s="327"/>
      <c r="B54" s="40" t="s">
        <v>179</v>
      </c>
      <c r="C54" s="41" t="s">
        <v>13</v>
      </c>
      <c r="D54" s="40" t="s">
        <v>54</v>
      </c>
      <c r="E54" s="311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303"/>
      <c r="V54" s="303"/>
      <c r="W54" s="303"/>
      <c r="X54" s="303"/>
      <c r="Y54" s="303"/>
      <c r="Z54" s="304"/>
      <c r="AA54" s="69">
        <f t="shared" si="1"/>
        <v>0</v>
      </c>
      <c r="AB54" s="201"/>
      <c r="AF54" s="327"/>
      <c r="AG54" s="40" t="s">
        <v>179</v>
      </c>
      <c r="AH54" s="41" t="s">
        <v>13</v>
      </c>
      <c r="AI54" s="40" t="s">
        <v>54</v>
      </c>
      <c r="AJ54" s="321"/>
      <c r="AK54" s="316"/>
      <c r="AL54" s="316"/>
      <c r="AM54" s="316"/>
      <c r="AN54" s="316"/>
      <c r="AO54" s="316"/>
      <c r="AP54" s="316"/>
      <c r="AQ54" s="316"/>
      <c r="AR54" s="316"/>
      <c r="AS54" s="316"/>
      <c r="AT54" s="316"/>
      <c r="AU54" s="316"/>
      <c r="AV54" s="316"/>
      <c r="AW54" s="316"/>
      <c r="AX54" s="316"/>
      <c r="AY54" s="316"/>
      <c r="AZ54" s="316"/>
      <c r="BA54" s="316"/>
      <c r="BB54" s="316"/>
      <c r="BC54" s="316"/>
      <c r="BD54" s="316"/>
      <c r="BE54" s="317"/>
      <c r="BF54" s="181">
        <f t="shared" si="2"/>
        <v>0</v>
      </c>
      <c r="BG54" s="225"/>
    </row>
    <row r="55" spans="1:59" ht="15.75" x14ac:dyDescent="0.25">
      <c r="A55" s="327"/>
      <c r="B55" s="46" t="s">
        <v>179</v>
      </c>
      <c r="C55" s="47" t="s">
        <v>13</v>
      </c>
      <c r="D55" s="46" t="s">
        <v>52</v>
      </c>
      <c r="E55" s="311"/>
      <c r="F55" s="303"/>
      <c r="G55" s="303"/>
      <c r="H55" s="303"/>
      <c r="I55" s="303"/>
      <c r="J55" s="303"/>
      <c r="K55" s="303">
        <v>87</v>
      </c>
      <c r="L55" s="303"/>
      <c r="M55" s="303"/>
      <c r="N55" s="303"/>
      <c r="O55" s="303"/>
      <c r="P55" s="303"/>
      <c r="Q55" s="303"/>
      <c r="R55" s="303"/>
      <c r="S55" s="303"/>
      <c r="T55" s="303"/>
      <c r="U55" s="303"/>
      <c r="V55" s="303"/>
      <c r="W55" s="303"/>
      <c r="X55" s="303"/>
      <c r="Y55" s="303"/>
      <c r="Z55" s="304"/>
      <c r="AA55" s="69">
        <f t="shared" si="1"/>
        <v>87</v>
      </c>
      <c r="AB55" s="201"/>
      <c r="AF55" s="327"/>
      <c r="AG55" s="46" t="s">
        <v>179</v>
      </c>
      <c r="AH55" s="47" t="s">
        <v>13</v>
      </c>
      <c r="AI55" s="46" t="s">
        <v>52</v>
      </c>
      <c r="AJ55" s="321"/>
      <c r="AK55" s="316"/>
      <c r="AL55" s="316"/>
      <c r="AM55" s="316"/>
      <c r="AN55" s="316"/>
      <c r="AO55" s="316"/>
      <c r="AP55" s="316">
        <v>1</v>
      </c>
      <c r="AQ55" s="316"/>
      <c r="AR55" s="316"/>
      <c r="AS55" s="316"/>
      <c r="AT55" s="316"/>
      <c r="AU55" s="316"/>
      <c r="AV55" s="316"/>
      <c r="AW55" s="316"/>
      <c r="AX55" s="316"/>
      <c r="AY55" s="316"/>
      <c r="AZ55" s="316"/>
      <c r="BA55" s="316"/>
      <c r="BB55" s="316"/>
      <c r="BC55" s="316"/>
      <c r="BD55" s="316"/>
      <c r="BE55" s="317"/>
      <c r="BF55" s="181">
        <f t="shared" si="2"/>
        <v>1</v>
      </c>
      <c r="BG55" s="225"/>
    </row>
    <row r="56" spans="1:59" ht="15.75" x14ac:dyDescent="0.25">
      <c r="A56" s="327"/>
      <c r="B56" s="46" t="s">
        <v>179</v>
      </c>
      <c r="C56" s="47" t="s">
        <v>13</v>
      </c>
      <c r="D56" s="46" t="s">
        <v>53</v>
      </c>
      <c r="E56" s="311"/>
      <c r="F56" s="303"/>
      <c r="G56" s="303"/>
      <c r="H56" s="303"/>
      <c r="I56" s="303"/>
      <c r="J56" s="303"/>
      <c r="K56" s="303"/>
      <c r="L56" s="303"/>
      <c r="M56" s="303"/>
      <c r="N56" s="303"/>
      <c r="O56" s="303"/>
      <c r="P56" s="303"/>
      <c r="Q56" s="303"/>
      <c r="R56" s="303"/>
      <c r="S56" s="303"/>
      <c r="T56" s="303"/>
      <c r="U56" s="303"/>
      <c r="V56" s="303"/>
      <c r="W56" s="303"/>
      <c r="X56" s="303"/>
      <c r="Y56" s="303"/>
      <c r="Z56" s="304"/>
      <c r="AA56" s="69">
        <f t="shared" si="1"/>
        <v>0</v>
      </c>
      <c r="AB56" s="201"/>
      <c r="AF56" s="327"/>
      <c r="AG56" s="46" t="s">
        <v>179</v>
      </c>
      <c r="AH56" s="47" t="s">
        <v>13</v>
      </c>
      <c r="AI56" s="46" t="s">
        <v>53</v>
      </c>
      <c r="AJ56" s="321"/>
      <c r="AK56" s="316"/>
      <c r="AL56" s="316"/>
      <c r="AM56" s="316"/>
      <c r="AN56" s="316"/>
      <c r="AO56" s="316"/>
      <c r="AP56" s="316"/>
      <c r="AQ56" s="316"/>
      <c r="AR56" s="316"/>
      <c r="AS56" s="316"/>
      <c r="AT56" s="316"/>
      <c r="AU56" s="316"/>
      <c r="AV56" s="316"/>
      <c r="AW56" s="316"/>
      <c r="AX56" s="316"/>
      <c r="AY56" s="316"/>
      <c r="AZ56" s="316"/>
      <c r="BA56" s="316"/>
      <c r="BB56" s="316"/>
      <c r="BC56" s="316"/>
      <c r="BD56" s="316"/>
      <c r="BE56" s="317"/>
      <c r="BF56" s="181">
        <f t="shared" si="2"/>
        <v>0</v>
      </c>
      <c r="BG56" s="225"/>
    </row>
    <row r="57" spans="1:59" ht="47.25" x14ac:dyDescent="0.25">
      <c r="A57" s="327"/>
      <c r="B57" s="53" t="s">
        <v>179</v>
      </c>
      <c r="C57" s="54" t="s">
        <v>18</v>
      </c>
      <c r="D57" s="306" t="s">
        <v>55</v>
      </c>
      <c r="E57" s="311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>
        <v>9</v>
      </c>
      <c r="S57" s="303"/>
      <c r="T57" s="303"/>
      <c r="U57" s="303"/>
      <c r="V57" s="303"/>
      <c r="W57" s="303"/>
      <c r="X57" s="303"/>
      <c r="Y57" s="303"/>
      <c r="Z57" s="304"/>
      <c r="AA57" s="69">
        <f t="shared" si="1"/>
        <v>9</v>
      </c>
      <c r="AB57" s="201"/>
      <c r="AF57" s="327"/>
      <c r="AG57" s="53" t="s">
        <v>179</v>
      </c>
      <c r="AH57" s="54" t="s">
        <v>18</v>
      </c>
      <c r="AI57" s="306" t="s">
        <v>55</v>
      </c>
      <c r="AJ57" s="321"/>
      <c r="AK57" s="316"/>
      <c r="AL57" s="316"/>
      <c r="AM57" s="316"/>
      <c r="AN57" s="316"/>
      <c r="AO57" s="316"/>
      <c r="AP57" s="316"/>
      <c r="AQ57" s="316"/>
      <c r="AR57" s="316"/>
      <c r="AS57" s="316"/>
      <c r="AT57" s="316"/>
      <c r="AU57" s="316"/>
      <c r="AV57" s="316"/>
      <c r="AW57" s="316">
        <v>1</v>
      </c>
      <c r="AX57" s="316"/>
      <c r="AY57" s="316"/>
      <c r="AZ57" s="316"/>
      <c r="BA57" s="316"/>
      <c r="BB57" s="316"/>
      <c r="BC57" s="316"/>
      <c r="BD57" s="316"/>
      <c r="BE57" s="317"/>
      <c r="BF57" s="181">
        <f t="shared" si="2"/>
        <v>1</v>
      </c>
      <c r="BG57" s="225"/>
    </row>
    <row r="58" spans="1:59" ht="31.5" x14ac:dyDescent="0.25">
      <c r="A58" s="326"/>
      <c r="B58" s="55" t="s">
        <v>179</v>
      </c>
      <c r="C58" s="52" t="s">
        <v>18</v>
      </c>
      <c r="D58" s="55" t="s">
        <v>180</v>
      </c>
      <c r="E58" s="311"/>
      <c r="F58" s="303"/>
      <c r="G58" s="303"/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303">
        <v>15</v>
      </c>
      <c r="S58" s="303"/>
      <c r="T58" s="303"/>
      <c r="U58" s="303"/>
      <c r="V58" s="303"/>
      <c r="W58" s="303"/>
      <c r="X58" s="303"/>
      <c r="Y58" s="303"/>
      <c r="Z58" s="304"/>
      <c r="AA58" s="69">
        <f t="shared" si="1"/>
        <v>15</v>
      </c>
      <c r="AB58" s="202"/>
      <c r="AF58" s="326"/>
      <c r="AG58" s="55" t="s">
        <v>179</v>
      </c>
      <c r="AH58" s="52" t="s">
        <v>18</v>
      </c>
      <c r="AI58" s="55" t="s">
        <v>180</v>
      </c>
      <c r="AJ58" s="321"/>
      <c r="AK58" s="316"/>
      <c r="AL58" s="316"/>
      <c r="AM58" s="316"/>
      <c r="AN58" s="316"/>
      <c r="AO58" s="316"/>
      <c r="AP58" s="316"/>
      <c r="AQ58" s="316"/>
      <c r="AR58" s="316"/>
      <c r="AS58" s="316"/>
      <c r="AT58" s="316"/>
      <c r="AU58" s="316"/>
      <c r="AV58" s="316"/>
      <c r="AW58" s="316">
        <v>1</v>
      </c>
      <c r="AX58" s="316"/>
      <c r="AY58" s="316"/>
      <c r="AZ58" s="316"/>
      <c r="BA58" s="316"/>
      <c r="BB58" s="316"/>
      <c r="BC58" s="316"/>
      <c r="BD58" s="316"/>
      <c r="BE58" s="317"/>
      <c r="BF58" s="181">
        <f t="shared" si="2"/>
        <v>1</v>
      </c>
      <c r="BG58" s="226"/>
    </row>
    <row r="59" spans="1:59" ht="15.75" x14ac:dyDescent="0.25">
      <c r="A59" s="300"/>
      <c r="B59" s="44" t="s">
        <v>60</v>
      </c>
      <c r="C59" s="45" t="s">
        <v>18</v>
      </c>
      <c r="D59" s="44" t="s">
        <v>60</v>
      </c>
      <c r="E59" s="311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>
        <v>49</v>
      </c>
      <c r="S59" s="303"/>
      <c r="T59" s="303"/>
      <c r="U59" s="303"/>
      <c r="V59" s="303"/>
      <c r="W59" s="303"/>
      <c r="X59" s="303"/>
      <c r="Y59" s="303"/>
      <c r="Z59" s="304"/>
      <c r="AA59" s="69">
        <f t="shared" si="1"/>
        <v>49</v>
      </c>
      <c r="AB59" s="147">
        <f>SUM(AA59)</f>
        <v>49</v>
      </c>
      <c r="AF59" s="300"/>
      <c r="AG59" s="44" t="s">
        <v>60</v>
      </c>
      <c r="AH59" s="45" t="s">
        <v>18</v>
      </c>
      <c r="AI59" s="44" t="s">
        <v>60</v>
      </c>
      <c r="AJ59" s="321"/>
      <c r="AK59" s="316"/>
      <c r="AL59" s="316"/>
      <c r="AM59" s="316"/>
      <c r="AN59" s="316"/>
      <c r="AO59" s="316"/>
      <c r="AP59" s="316"/>
      <c r="AQ59" s="316"/>
      <c r="AR59" s="316"/>
      <c r="AS59" s="316"/>
      <c r="AT59" s="316"/>
      <c r="AU59" s="316"/>
      <c r="AV59" s="316"/>
      <c r="AW59" s="316">
        <v>1</v>
      </c>
      <c r="AX59" s="316"/>
      <c r="AY59" s="316"/>
      <c r="AZ59" s="316"/>
      <c r="BA59" s="316"/>
      <c r="BB59" s="316"/>
      <c r="BC59" s="316"/>
      <c r="BD59" s="316"/>
      <c r="BE59" s="317"/>
      <c r="BF59" s="181">
        <f t="shared" si="2"/>
        <v>1</v>
      </c>
      <c r="BG59" s="195">
        <f>SUM(BF59)</f>
        <v>1</v>
      </c>
    </row>
    <row r="60" spans="1:59" ht="15.75" x14ac:dyDescent="0.25">
      <c r="A60" s="328"/>
      <c r="B60" s="46" t="s">
        <v>56</v>
      </c>
      <c r="C60" s="47" t="s">
        <v>18</v>
      </c>
      <c r="D60" s="46" t="s">
        <v>181</v>
      </c>
      <c r="E60" s="311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>
        <v>6</v>
      </c>
      <c r="S60" s="303"/>
      <c r="T60" s="303"/>
      <c r="U60" s="303"/>
      <c r="V60" s="303"/>
      <c r="W60" s="303"/>
      <c r="X60" s="303"/>
      <c r="Y60" s="303"/>
      <c r="Z60" s="304"/>
      <c r="AA60" s="69">
        <f t="shared" si="1"/>
        <v>6</v>
      </c>
      <c r="AB60" s="203">
        <f>SUM(AA60:AA64)</f>
        <v>67</v>
      </c>
      <c r="AF60" s="328"/>
      <c r="AG60" s="46" t="s">
        <v>56</v>
      </c>
      <c r="AH60" s="47" t="s">
        <v>18</v>
      </c>
      <c r="AI60" s="46" t="s">
        <v>181</v>
      </c>
      <c r="AJ60" s="321"/>
      <c r="AK60" s="316"/>
      <c r="AL60" s="316"/>
      <c r="AM60" s="316"/>
      <c r="AN60" s="316"/>
      <c r="AO60" s="316"/>
      <c r="AP60" s="316"/>
      <c r="AQ60" s="316"/>
      <c r="AR60" s="316"/>
      <c r="AS60" s="316"/>
      <c r="AT60" s="316"/>
      <c r="AU60" s="316"/>
      <c r="AV60" s="316"/>
      <c r="AW60" s="316">
        <v>1</v>
      </c>
      <c r="AX60" s="316"/>
      <c r="AY60" s="316"/>
      <c r="AZ60" s="316"/>
      <c r="BA60" s="316"/>
      <c r="BB60" s="316"/>
      <c r="BC60" s="316"/>
      <c r="BD60" s="316"/>
      <c r="BE60" s="317"/>
      <c r="BF60" s="181">
        <f t="shared" si="2"/>
        <v>1</v>
      </c>
      <c r="BG60" s="227">
        <v>1</v>
      </c>
    </row>
    <row r="61" spans="1:59" ht="15.75" x14ac:dyDescent="0.25">
      <c r="A61" s="327"/>
      <c r="B61" s="46" t="s">
        <v>56</v>
      </c>
      <c r="C61" s="47" t="s">
        <v>18</v>
      </c>
      <c r="D61" s="46" t="s">
        <v>57</v>
      </c>
      <c r="E61" s="311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>
        <v>43</v>
      </c>
      <c r="S61" s="303"/>
      <c r="T61" s="303"/>
      <c r="U61" s="303"/>
      <c r="V61" s="303"/>
      <c r="W61" s="303"/>
      <c r="X61" s="303"/>
      <c r="Y61" s="303"/>
      <c r="Z61" s="304"/>
      <c r="AA61" s="69">
        <f t="shared" si="1"/>
        <v>43</v>
      </c>
      <c r="AB61" s="201"/>
      <c r="AF61" s="327"/>
      <c r="AG61" s="46" t="s">
        <v>56</v>
      </c>
      <c r="AH61" s="47" t="s">
        <v>18</v>
      </c>
      <c r="AI61" s="46" t="s">
        <v>57</v>
      </c>
      <c r="AJ61" s="321"/>
      <c r="AK61" s="316"/>
      <c r="AL61" s="316"/>
      <c r="AM61" s="316"/>
      <c r="AN61" s="316"/>
      <c r="AO61" s="316"/>
      <c r="AP61" s="316"/>
      <c r="AQ61" s="316"/>
      <c r="AR61" s="316"/>
      <c r="AS61" s="316"/>
      <c r="AT61" s="316"/>
      <c r="AU61" s="316"/>
      <c r="AV61" s="316"/>
      <c r="AW61" s="316">
        <v>1</v>
      </c>
      <c r="AX61" s="316"/>
      <c r="AY61" s="316"/>
      <c r="AZ61" s="316"/>
      <c r="BA61" s="316"/>
      <c r="BB61" s="316"/>
      <c r="BC61" s="316"/>
      <c r="BD61" s="316"/>
      <c r="BE61" s="317"/>
      <c r="BF61" s="181">
        <f t="shared" si="2"/>
        <v>1</v>
      </c>
      <c r="BG61" s="225"/>
    </row>
    <row r="62" spans="1:59" ht="47.25" x14ac:dyDescent="0.25">
      <c r="A62" s="327"/>
      <c r="B62" s="46" t="s">
        <v>56</v>
      </c>
      <c r="C62" s="47" t="s">
        <v>18</v>
      </c>
      <c r="D62" s="46" t="s">
        <v>182</v>
      </c>
      <c r="E62" s="311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>
        <v>16</v>
      </c>
      <c r="S62" s="303"/>
      <c r="T62" s="303"/>
      <c r="U62" s="303"/>
      <c r="V62" s="303"/>
      <c r="W62" s="303"/>
      <c r="X62" s="303"/>
      <c r="Y62" s="303"/>
      <c r="Z62" s="304"/>
      <c r="AA62" s="69">
        <f t="shared" si="1"/>
        <v>16</v>
      </c>
      <c r="AB62" s="201"/>
      <c r="AF62" s="327"/>
      <c r="AG62" s="46" t="s">
        <v>56</v>
      </c>
      <c r="AH62" s="47" t="s">
        <v>18</v>
      </c>
      <c r="AI62" s="46" t="s">
        <v>182</v>
      </c>
      <c r="AJ62" s="321"/>
      <c r="AK62" s="316"/>
      <c r="AL62" s="316"/>
      <c r="AM62" s="316"/>
      <c r="AN62" s="316"/>
      <c r="AO62" s="316"/>
      <c r="AP62" s="316"/>
      <c r="AQ62" s="316"/>
      <c r="AR62" s="316"/>
      <c r="AS62" s="316"/>
      <c r="AT62" s="316"/>
      <c r="AU62" s="316"/>
      <c r="AV62" s="316"/>
      <c r="AW62" s="316">
        <v>1</v>
      </c>
      <c r="AX62" s="316"/>
      <c r="AY62" s="316"/>
      <c r="AZ62" s="316"/>
      <c r="BA62" s="316"/>
      <c r="BB62" s="316"/>
      <c r="BC62" s="316"/>
      <c r="BD62" s="316"/>
      <c r="BE62" s="317"/>
      <c r="BF62" s="181">
        <f t="shared" si="2"/>
        <v>1</v>
      </c>
      <c r="BG62" s="225"/>
    </row>
    <row r="63" spans="1:59" ht="47.25" x14ac:dyDescent="0.25">
      <c r="A63" s="327"/>
      <c r="B63" s="46" t="s">
        <v>56</v>
      </c>
      <c r="C63" s="47" t="s">
        <v>15</v>
      </c>
      <c r="D63" s="46" t="s">
        <v>183</v>
      </c>
      <c r="E63" s="311"/>
      <c r="F63" s="303"/>
      <c r="G63" s="303"/>
      <c r="H63" s="303"/>
      <c r="I63" s="303"/>
      <c r="J63" s="303"/>
      <c r="K63" s="303"/>
      <c r="L63" s="303"/>
      <c r="M63" s="303"/>
      <c r="N63" s="303"/>
      <c r="O63" s="303"/>
      <c r="P63" s="303"/>
      <c r="Q63" s="303"/>
      <c r="R63" s="303"/>
      <c r="S63" s="303"/>
      <c r="T63" s="303"/>
      <c r="U63" s="303"/>
      <c r="V63" s="303"/>
      <c r="W63" s="303"/>
      <c r="X63" s="303"/>
      <c r="Y63" s="303"/>
      <c r="Z63" s="304"/>
      <c r="AA63" s="69">
        <f t="shared" si="1"/>
        <v>0</v>
      </c>
      <c r="AB63" s="201"/>
      <c r="AF63" s="327"/>
      <c r="AG63" s="46" t="s">
        <v>56</v>
      </c>
      <c r="AH63" s="47" t="s">
        <v>15</v>
      </c>
      <c r="AI63" s="46" t="s">
        <v>183</v>
      </c>
      <c r="AJ63" s="321"/>
      <c r="AK63" s="316"/>
      <c r="AL63" s="316"/>
      <c r="AM63" s="316"/>
      <c r="AN63" s="316"/>
      <c r="AO63" s="316"/>
      <c r="AP63" s="316"/>
      <c r="AQ63" s="316"/>
      <c r="AR63" s="316"/>
      <c r="AS63" s="316"/>
      <c r="AT63" s="316"/>
      <c r="AU63" s="316"/>
      <c r="AV63" s="316"/>
      <c r="AW63" s="316"/>
      <c r="AX63" s="316"/>
      <c r="AY63" s="316"/>
      <c r="AZ63" s="316"/>
      <c r="BA63" s="316"/>
      <c r="BB63" s="316"/>
      <c r="BC63" s="316"/>
      <c r="BD63" s="316"/>
      <c r="BE63" s="317"/>
      <c r="BF63" s="181">
        <f t="shared" si="2"/>
        <v>0</v>
      </c>
      <c r="BG63" s="225"/>
    </row>
    <row r="64" spans="1:59" ht="31.5" x14ac:dyDescent="0.25">
      <c r="A64" s="326"/>
      <c r="B64" s="55" t="s">
        <v>56</v>
      </c>
      <c r="C64" s="52" t="s">
        <v>20</v>
      </c>
      <c r="D64" s="55" t="s">
        <v>58</v>
      </c>
      <c r="E64" s="311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3"/>
      <c r="Q64" s="303"/>
      <c r="R64" s="303"/>
      <c r="S64" s="303"/>
      <c r="T64" s="303">
        <v>2</v>
      </c>
      <c r="U64" s="303"/>
      <c r="V64" s="303"/>
      <c r="W64" s="303"/>
      <c r="X64" s="303"/>
      <c r="Y64" s="303"/>
      <c r="Z64" s="304"/>
      <c r="AA64" s="69">
        <f t="shared" si="1"/>
        <v>2</v>
      </c>
      <c r="AB64" s="202"/>
      <c r="AF64" s="326"/>
      <c r="AG64" s="55" t="s">
        <v>56</v>
      </c>
      <c r="AH64" s="52" t="s">
        <v>20</v>
      </c>
      <c r="AI64" s="55" t="s">
        <v>58</v>
      </c>
      <c r="AJ64" s="321"/>
      <c r="AK64" s="316"/>
      <c r="AL64" s="316"/>
      <c r="AM64" s="316"/>
      <c r="AN64" s="316"/>
      <c r="AO64" s="316"/>
      <c r="AP64" s="316"/>
      <c r="AQ64" s="316"/>
      <c r="AR64" s="316"/>
      <c r="AS64" s="316"/>
      <c r="AT64" s="316"/>
      <c r="AU64" s="316"/>
      <c r="AV64" s="316"/>
      <c r="AW64" s="316"/>
      <c r="AX64" s="316"/>
      <c r="AY64" s="316">
        <v>1</v>
      </c>
      <c r="AZ64" s="316"/>
      <c r="BA64" s="316"/>
      <c r="BB64" s="316"/>
      <c r="BC64" s="316"/>
      <c r="BD64" s="316"/>
      <c r="BE64" s="317"/>
      <c r="BF64" s="181">
        <f t="shared" si="2"/>
        <v>1</v>
      </c>
      <c r="BG64" s="226"/>
    </row>
    <row r="65" spans="1:59" ht="15.75" x14ac:dyDescent="0.25">
      <c r="A65" s="300"/>
      <c r="B65" s="44" t="s">
        <v>59</v>
      </c>
      <c r="C65" s="45" t="s">
        <v>20</v>
      </c>
      <c r="D65" s="44" t="s">
        <v>59</v>
      </c>
      <c r="E65" s="311"/>
      <c r="F65" s="303"/>
      <c r="G65" s="303"/>
      <c r="H65" s="303"/>
      <c r="I65" s="303"/>
      <c r="J65" s="303"/>
      <c r="K65" s="303"/>
      <c r="L65" s="303"/>
      <c r="M65" s="303"/>
      <c r="N65" s="303"/>
      <c r="O65" s="303"/>
      <c r="P65" s="303"/>
      <c r="Q65" s="303"/>
      <c r="R65" s="303"/>
      <c r="S65" s="303"/>
      <c r="T65" s="303">
        <v>44</v>
      </c>
      <c r="U65" s="303"/>
      <c r="V65" s="303"/>
      <c r="W65" s="303"/>
      <c r="X65" s="303"/>
      <c r="Y65" s="303"/>
      <c r="Z65" s="304"/>
      <c r="AA65" s="69">
        <f t="shared" si="1"/>
        <v>44</v>
      </c>
      <c r="AB65" s="147">
        <f>SUM(AA65)</f>
        <v>44</v>
      </c>
      <c r="AF65" s="300"/>
      <c r="AG65" s="44" t="s">
        <v>59</v>
      </c>
      <c r="AH65" s="45" t="s">
        <v>20</v>
      </c>
      <c r="AI65" s="44" t="s">
        <v>59</v>
      </c>
      <c r="AJ65" s="321"/>
      <c r="AK65" s="316"/>
      <c r="AL65" s="316"/>
      <c r="AM65" s="316"/>
      <c r="AN65" s="316"/>
      <c r="AO65" s="316"/>
      <c r="AP65" s="316"/>
      <c r="AQ65" s="316"/>
      <c r="AR65" s="316"/>
      <c r="AS65" s="316"/>
      <c r="AT65" s="316"/>
      <c r="AU65" s="316"/>
      <c r="AV65" s="316"/>
      <c r="AW65" s="316"/>
      <c r="AX65" s="316"/>
      <c r="AY65" s="316">
        <v>1</v>
      </c>
      <c r="AZ65" s="316"/>
      <c r="BA65" s="316"/>
      <c r="BB65" s="316"/>
      <c r="BC65" s="316"/>
      <c r="BD65" s="316"/>
      <c r="BE65" s="317"/>
      <c r="BF65" s="181">
        <f t="shared" si="2"/>
        <v>1</v>
      </c>
      <c r="BG65" s="195">
        <v>1</v>
      </c>
    </row>
    <row r="66" spans="1:59" ht="31.5" x14ac:dyDescent="0.25">
      <c r="A66" s="328"/>
      <c r="B66" s="49" t="s">
        <v>61</v>
      </c>
      <c r="C66" s="50" t="s">
        <v>184</v>
      </c>
      <c r="D66" s="49" t="s">
        <v>62</v>
      </c>
      <c r="E66" s="311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  <c r="Q66" s="303"/>
      <c r="R66" s="303"/>
      <c r="S66" s="303"/>
      <c r="T66" s="303"/>
      <c r="U66" s="303"/>
      <c r="V66" s="303"/>
      <c r="W66" s="303"/>
      <c r="X66" s="303"/>
      <c r="Y66" s="303"/>
      <c r="Z66" s="304"/>
      <c r="AA66" s="69">
        <f t="shared" si="1"/>
        <v>0</v>
      </c>
      <c r="AB66" s="236">
        <f>SUM(AA66:AA67)</f>
        <v>34</v>
      </c>
      <c r="AF66" s="328"/>
      <c r="AG66" s="49" t="s">
        <v>61</v>
      </c>
      <c r="AH66" s="50" t="s">
        <v>184</v>
      </c>
      <c r="AI66" s="49" t="s">
        <v>62</v>
      </c>
      <c r="AJ66" s="321"/>
      <c r="AK66" s="316"/>
      <c r="AL66" s="316"/>
      <c r="AM66" s="316"/>
      <c r="AN66" s="316"/>
      <c r="AO66" s="316"/>
      <c r="AP66" s="316"/>
      <c r="AQ66" s="316"/>
      <c r="AR66" s="316"/>
      <c r="AS66" s="316"/>
      <c r="AT66" s="316"/>
      <c r="AU66" s="316"/>
      <c r="AV66" s="316"/>
      <c r="AW66" s="316"/>
      <c r="AX66" s="316"/>
      <c r="AY66" s="316"/>
      <c r="AZ66" s="316"/>
      <c r="BA66" s="316"/>
      <c r="BB66" s="316"/>
      <c r="BC66" s="316"/>
      <c r="BD66" s="316"/>
      <c r="BE66" s="317"/>
      <c r="BF66" s="181">
        <f t="shared" si="2"/>
        <v>0</v>
      </c>
      <c r="BG66" s="225">
        <f>SUM(BF66:BF67)</f>
        <v>1</v>
      </c>
    </row>
    <row r="67" spans="1:59" ht="31.5" x14ac:dyDescent="0.25">
      <c r="A67" s="326"/>
      <c r="B67" s="42" t="s">
        <v>61</v>
      </c>
      <c r="C67" s="43" t="s">
        <v>184</v>
      </c>
      <c r="D67" s="42" t="s">
        <v>63</v>
      </c>
      <c r="E67" s="311">
        <v>34</v>
      </c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304"/>
      <c r="AA67" s="69">
        <f t="shared" si="1"/>
        <v>34</v>
      </c>
      <c r="AB67" s="202"/>
      <c r="AF67" s="326"/>
      <c r="AG67" s="42" t="s">
        <v>61</v>
      </c>
      <c r="AH67" s="43" t="s">
        <v>184</v>
      </c>
      <c r="AI67" s="42" t="s">
        <v>63</v>
      </c>
      <c r="AJ67" s="321">
        <v>1</v>
      </c>
      <c r="AK67" s="316"/>
      <c r="AL67" s="316"/>
      <c r="AM67" s="316"/>
      <c r="AN67" s="316"/>
      <c r="AO67" s="316"/>
      <c r="AP67" s="316"/>
      <c r="AQ67" s="316"/>
      <c r="AR67" s="316"/>
      <c r="AS67" s="316"/>
      <c r="AT67" s="316"/>
      <c r="AU67" s="316"/>
      <c r="AV67" s="316"/>
      <c r="AW67" s="316"/>
      <c r="AX67" s="316"/>
      <c r="AY67" s="316"/>
      <c r="AZ67" s="316"/>
      <c r="BA67" s="316"/>
      <c r="BB67" s="316"/>
      <c r="BC67" s="316"/>
      <c r="BD67" s="316"/>
      <c r="BE67" s="317"/>
      <c r="BF67" s="181">
        <f t="shared" si="2"/>
        <v>1</v>
      </c>
      <c r="BG67" s="226"/>
    </row>
    <row r="68" spans="1:59" ht="15.75" x14ac:dyDescent="0.25">
      <c r="A68" s="300"/>
      <c r="B68" s="44" t="s">
        <v>64</v>
      </c>
      <c r="C68" s="45" t="s">
        <v>17</v>
      </c>
      <c r="D68" s="44" t="s">
        <v>64</v>
      </c>
      <c r="E68" s="311"/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03">
        <v>7</v>
      </c>
      <c r="Q68" s="303"/>
      <c r="R68" s="303"/>
      <c r="S68" s="303"/>
      <c r="T68" s="303"/>
      <c r="U68" s="303"/>
      <c r="V68" s="303"/>
      <c r="W68" s="303"/>
      <c r="X68" s="303"/>
      <c r="Y68" s="303"/>
      <c r="Z68" s="304"/>
      <c r="AA68" s="69">
        <f t="shared" si="1"/>
        <v>7</v>
      </c>
      <c r="AB68" s="146">
        <f>SUM(AA68)</f>
        <v>7</v>
      </c>
      <c r="AF68" s="300"/>
      <c r="AG68" s="44" t="s">
        <v>64</v>
      </c>
      <c r="AH68" s="45" t="s">
        <v>17</v>
      </c>
      <c r="AI68" s="44" t="s">
        <v>64</v>
      </c>
      <c r="AJ68" s="321"/>
      <c r="AK68" s="316"/>
      <c r="AL68" s="316"/>
      <c r="AM68" s="316"/>
      <c r="AN68" s="316"/>
      <c r="AO68" s="316"/>
      <c r="AP68" s="316"/>
      <c r="AQ68" s="316"/>
      <c r="AR68" s="316"/>
      <c r="AS68" s="316"/>
      <c r="AT68" s="316"/>
      <c r="AU68" s="316">
        <v>1</v>
      </c>
      <c r="AV68" s="316"/>
      <c r="AW68" s="316"/>
      <c r="AX68" s="316"/>
      <c r="AY68" s="316"/>
      <c r="AZ68" s="316"/>
      <c r="BA68" s="316"/>
      <c r="BB68" s="316"/>
      <c r="BC68" s="316"/>
      <c r="BD68" s="316"/>
      <c r="BE68" s="317"/>
      <c r="BF68" s="181">
        <f t="shared" si="2"/>
        <v>1</v>
      </c>
      <c r="BG68" s="190">
        <f>SUM(BF68)</f>
        <v>1</v>
      </c>
    </row>
    <row r="69" spans="1:59" ht="31.5" x14ac:dyDescent="0.25">
      <c r="A69" s="328"/>
      <c r="B69" s="40" t="s">
        <v>185</v>
      </c>
      <c r="C69" s="41" t="s">
        <v>11</v>
      </c>
      <c r="D69" s="40" t="s">
        <v>186</v>
      </c>
      <c r="E69" s="311"/>
      <c r="F69" s="303"/>
      <c r="G69" s="303"/>
      <c r="H69" s="303">
        <v>11</v>
      </c>
      <c r="I69" s="303"/>
      <c r="J69" s="303"/>
      <c r="K69" s="303"/>
      <c r="L69" s="303"/>
      <c r="M69" s="303"/>
      <c r="N69" s="303"/>
      <c r="O69" s="303"/>
      <c r="P69" s="303"/>
      <c r="Q69" s="303"/>
      <c r="R69" s="303"/>
      <c r="S69" s="303"/>
      <c r="T69" s="303"/>
      <c r="U69" s="303"/>
      <c r="V69" s="303"/>
      <c r="W69" s="303"/>
      <c r="X69" s="303"/>
      <c r="Y69" s="303"/>
      <c r="Z69" s="304"/>
      <c r="AA69" s="69">
        <f t="shared" si="1"/>
        <v>11</v>
      </c>
      <c r="AB69" s="203">
        <f>SUM(AA69:AA73)</f>
        <v>47</v>
      </c>
      <c r="AF69" s="328"/>
      <c r="AG69" s="40" t="s">
        <v>185</v>
      </c>
      <c r="AH69" s="41" t="s">
        <v>11</v>
      </c>
      <c r="AI69" s="40" t="s">
        <v>186</v>
      </c>
      <c r="AJ69" s="321"/>
      <c r="AK69" s="316"/>
      <c r="AL69" s="316"/>
      <c r="AM69" s="316">
        <v>1</v>
      </c>
      <c r="AN69" s="316"/>
      <c r="AO69" s="316"/>
      <c r="AP69" s="316"/>
      <c r="AQ69" s="316"/>
      <c r="AR69" s="316"/>
      <c r="AS69" s="316"/>
      <c r="AT69" s="316"/>
      <c r="AU69" s="316"/>
      <c r="AV69" s="316"/>
      <c r="AW69" s="316"/>
      <c r="AX69" s="316"/>
      <c r="AY69" s="316"/>
      <c r="AZ69" s="316"/>
      <c r="BA69" s="316"/>
      <c r="BB69" s="316"/>
      <c r="BC69" s="316"/>
      <c r="BD69" s="316"/>
      <c r="BE69" s="317"/>
      <c r="BF69" s="181">
        <f t="shared" si="2"/>
        <v>1</v>
      </c>
      <c r="BG69" s="227">
        <f>SUM(BF69:BF73)</f>
        <v>3</v>
      </c>
    </row>
    <row r="70" spans="1:59" ht="15.75" x14ac:dyDescent="0.25">
      <c r="A70" s="327"/>
      <c r="B70" s="40" t="s">
        <v>185</v>
      </c>
      <c r="C70" s="47" t="s">
        <v>11</v>
      </c>
      <c r="D70" s="46" t="s">
        <v>65</v>
      </c>
      <c r="E70" s="311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U70" s="303"/>
      <c r="V70" s="303"/>
      <c r="W70" s="303"/>
      <c r="X70" s="303"/>
      <c r="Y70" s="303"/>
      <c r="Z70" s="304"/>
      <c r="AA70" s="69">
        <f t="shared" si="1"/>
        <v>0</v>
      </c>
      <c r="AB70" s="201"/>
      <c r="AF70" s="327"/>
      <c r="AG70" s="40" t="s">
        <v>185</v>
      </c>
      <c r="AH70" s="47" t="s">
        <v>11</v>
      </c>
      <c r="AI70" s="46" t="s">
        <v>65</v>
      </c>
      <c r="AJ70" s="321"/>
      <c r="AK70" s="316"/>
      <c r="AL70" s="316"/>
      <c r="AM70" s="316"/>
      <c r="AN70" s="316"/>
      <c r="AO70" s="316"/>
      <c r="AP70" s="316"/>
      <c r="AQ70" s="316"/>
      <c r="AR70" s="316"/>
      <c r="AS70" s="316"/>
      <c r="AT70" s="316"/>
      <c r="AU70" s="316"/>
      <c r="AV70" s="316"/>
      <c r="AW70" s="316"/>
      <c r="AX70" s="316"/>
      <c r="AY70" s="316"/>
      <c r="AZ70" s="316"/>
      <c r="BA70" s="316"/>
      <c r="BB70" s="316"/>
      <c r="BC70" s="316"/>
      <c r="BD70" s="316"/>
      <c r="BE70" s="317"/>
      <c r="BF70" s="181">
        <f t="shared" si="2"/>
        <v>0</v>
      </c>
      <c r="BG70" s="225"/>
    </row>
    <row r="71" spans="1:59" ht="31.5" x14ac:dyDescent="0.25">
      <c r="A71" s="327"/>
      <c r="B71" s="40" t="s">
        <v>185</v>
      </c>
      <c r="C71" s="47" t="s">
        <v>15</v>
      </c>
      <c r="D71" s="46" t="s">
        <v>187</v>
      </c>
      <c r="E71" s="311"/>
      <c r="F71" s="303"/>
      <c r="G71" s="303"/>
      <c r="H71" s="303"/>
      <c r="I71" s="303"/>
      <c r="J71" s="303"/>
      <c r="K71" s="303"/>
      <c r="L71" s="303"/>
      <c r="M71" s="303"/>
      <c r="N71" s="303"/>
      <c r="O71" s="303"/>
      <c r="P71" s="303"/>
      <c r="Q71" s="303"/>
      <c r="R71" s="303"/>
      <c r="S71" s="303"/>
      <c r="T71" s="303"/>
      <c r="U71" s="303"/>
      <c r="V71" s="303"/>
      <c r="W71" s="303"/>
      <c r="X71" s="303"/>
      <c r="Y71" s="303"/>
      <c r="Z71" s="304"/>
      <c r="AA71" s="69">
        <f t="shared" si="1"/>
        <v>0</v>
      </c>
      <c r="AB71" s="201"/>
      <c r="AF71" s="327"/>
      <c r="AG71" s="40" t="s">
        <v>185</v>
      </c>
      <c r="AH71" s="47" t="s">
        <v>15</v>
      </c>
      <c r="AI71" s="46" t="s">
        <v>187</v>
      </c>
      <c r="AJ71" s="321"/>
      <c r="AK71" s="316"/>
      <c r="AL71" s="316"/>
      <c r="AM71" s="316"/>
      <c r="AN71" s="316"/>
      <c r="AO71" s="316"/>
      <c r="AP71" s="316"/>
      <c r="AQ71" s="316"/>
      <c r="AR71" s="316"/>
      <c r="AS71" s="316"/>
      <c r="AT71" s="316"/>
      <c r="AU71" s="316"/>
      <c r="AV71" s="316"/>
      <c r="AW71" s="316"/>
      <c r="AX71" s="316"/>
      <c r="AY71" s="316"/>
      <c r="AZ71" s="316"/>
      <c r="BA71" s="316"/>
      <c r="BB71" s="316"/>
      <c r="BC71" s="316"/>
      <c r="BD71" s="316"/>
      <c r="BE71" s="317"/>
      <c r="BF71" s="181">
        <f t="shared" si="2"/>
        <v>0</v>
      </c>
      <c r="BG71" s="225"/>
    </row>
    <row r="72" spans="1:59" ht="15.75" x14ac:dyDescent="0.25">
      <c r="A72" s="327"/>
      <c r="B72" s="40" t="s">
        <v>185</v>
      </c>
      <c r="C72" s="47" t="s">
        <v>18</v>
      </c>
      <c r="D72" s="46" t="s">
        <v>66</v>
      </c>
      <c r="E72" s="311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>
        <v>28</v>
      </c>
      <c r="S72" s="303"/>
      <c r="T72" s="303"/>
      <c r="U72" s="303"/>
      <c r="V72" s="303"/>
      <c r="W72" s="303"/>
      <c r="X72" s="303"/>
      <c r="Y72" s="303"/>
      <c r="Z72" s="304"/>
      <c r="AA72" s="69">
        <f t="shared" si="1"/>
        <v>28</v>
      </c>
      <c r="AB72" s="201"/>
      <c r="AF72" s="327"/>
      <c r="AG72" s="40" t="s">
        <v>185</v>
      </c>
      <c r="AH72" s="47" t="s">
        <v>18</v>
      </c>
      <c r="AI72" s="46" t="s">
        <v>66</v>
      </c>
      <c r="AJ72" s="321"/>
      <c r="AK72" s="316"/>
      <c r="AL72" s="316"/>
      <c r="AM72" s="316"/>
      <c r="AN72" s="316"/>
      <c r="AO72" s="316"/>
      <c r="AP72" s="316"/>
      <c r="AQ72" s="316"/>
      <c r="AR72" s="316"/>
      <c r="AS72" s="316"/>
      <c r="AT72" s="316"/>
      <c r="AU72" s="316"/>
      <c r="AV72" s="316"/>
      <c r="AW72" s="316">
        <v>1</v>
      </c>
      <c r="AX72" s="316"/>
      <c r="AY72" s="316"/>
      <c r="AZ72" s="316"/>
      <c r="BA72" s="316"/>
      <c r="BB72" s="316"/>
      <c r="BC72" s="316"/>
      <c r="BD72" s="316"/>
      <c r="BE72" s="317"/>
      <c r="BF72" s="181">
        <f t="shared" si="2"/>
        <v>1</v>
      </c>
      <c r="BG72" s="225"/>
    </row>
    <row r="73" spans="1:59" ht="15.75" x14ac:dyDescent="0.25">
      <c r="A73" s="326"/>
      <c r="B73" s="42" t="s">
        <v>185</v>
      </c>
      <c r="C73" s="43" t="s">
        <v>18</v>
      </c>
      <c r="D73" s="42" t="s">
        <v>67</v>
      </c>
      <c r="E73" s="311"/>
      <c r="F73" s="303"/>
      <c r="G73" s="303"/>
      <c r="H73" s="303"/>
      <c r="I73" s="303"/>
      <c r="J73" s="303"/>
      <c r="K73" s="303"/>
      <c r="L73" s="303"/>
      <c r="M73" s="303"/>
      <c r="N73" s="303"/>
      <c r="O73" s="303"/>
      <c r="P73" s="303"/>
      <c r="Q73" s="303"/>
      <c r="R73" s="303">
        <v>8</v>
      </c>
      <c r="S73" s="303"/>
      <c r="T73" s="303"/>
      <c r="U73" s="303"/>
      <c r="V73" s="303"/>
      <c r="W73" s="303"/>
      <c r="X73" s="303"/>
      <c r="Y73" s="303"/>
      <c r="Z73" s="304"/>
      <c r="AA73" s="69">
        <f t="shared" si="1"/>
        <v>8</v>
      </c>
      <c r="AB73" s="202"/>
      <c r="AF73" s="326"/>
      <c r="AG73" s="42" t="s">
        <v>185</v>
      </c>
      <c r="AH73" s="43" t="s">
        <v>18</v>
      </c>
      <c r="AI73" s="42" t="s">
        <v>67</v>
      </c>
      <c r="AJ73" s="321"/>
      <c r="AK73" s="316"/>
      <c r="AL73" s="316"/>
      <c r="AM73" s="316"/>
      <c r="AN73" s="316"/>
      <c r="AO73" s="316"/>
      <c r="AP73" s="316"/>
      <c r="AQ73" s="316"/>
      <c r="AR73" s="316"/>
      <c r="AS73" s="316"/>
      <c r="AT73" s="316"/>
      <c r="AU73" s="316"/>
      <c r="AV73" s="316"/>
      <c r="AW73" s="316">
        <v>1</v>
      </c>
      <c r="AX73" s="316"/>
      <c r="AY73" s="316"/>
      <c r="AZ73" s="316"/>
      <c r="BA73" s="316"/>
      <c r="BB73" s="316"/>
      <c r="BC73" s="316"/>
      <c r="BD73" s="316"/>
      <c r="BE73" s="317"/>
      <c r="BF73" s="181">
        <f t="shared" si="2"/>
        <v>1</v>
      </c>
      <c r="BG73" s="226"/>
    </row>
    <row r="74" spans="1:59" ht="15.75" x14ac:dyDescent="0.25">
      <c r="A74" s="328"/>
      <c r="B74" s="40" t="s">
        <v>68</v>
      </c>
      <c r="C74" s="41" t="s">
        <v>15</v>
      </c>
      <c r="D74" s="40" t="s">
        <v>69</v>
      </c>
      <c r="E74" s="311"/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4"/>
      <c r="AA74" s="69">
        <f t="shared" si="1"/>
        <v>0</v>
      </c>
      <c r="AB74" s="203">
        <f>SUM(AA74:AA100)</f>
        <v>114</v>
      </c>
      <c r="AF74" s="328"/>
      <c r="AG74" s="40" t="s">
        <v>68</v>
      </c>
      <c r="AH74" s="41" t="s">
        <v>15</v>
      </c>
      <c r="AI74" s="40" t="s">
        <v>69</v>
      </c>
      <c r="AJ74" s="321"/>
      <c r="AK74" s="316"/>
      <c r="AL74" s="316"/>
      <c r="AM74" s="316"/>
      <c r="AN74" s="316"/>
      <c r="AO74" s="316"/>
      <c r="AP74" s="316"/>
      <c r="AQ74" s="316"/>
      <c r="AR74" s="316"/>
      <c r="AS74" s="316"/>
      <c r="AT74" s="316"/>
      <c r="AU74" s="316"/>
      <c r="AV74" s="316"/>
      <c r="AW74" s="316"/>
      <c r="AX74" s="316"/>
      <c r="AY74" s="316"/>
      <c r="AZ74" s="316"/>
      <c r="BA74" s="316"/>
      <c r="BB74" s="316"/>
      <c r="BC74" s="316"/>
      <c r="BD74" s="316"/>
      <c r="BE74" s="317"/>
      <c r="BF74" s="181">
        <f t="shared" si="2"/>
        <v>0</v>
      </c>
      <c r="BG74" s="227">
        <v>1</v>
      </c>
    </row>
    <row r="75" spans="1:59" ht="15.75" x14ac:dyDescent="0.25">
      <c r="A75" s="327"/>
      <c r="B75" s="46" t="s">
        <v>68</v>
      </c>
      <c r="C75" s="47" t="s">
        <v>15</v>
      </c>
      <c r="D75" s="46" t="s">
        <v>70</v>
      </c>
      <c r="E75" s="311"/>
      <c r="F75" s="303"/>
      <c r="G75" s="303"/>
      <c r="H75" s="303"/>
      <c r="I75" s="303"/>
      <c r="J75" s="303"/>
      <c r="K75" s="303"/>
      <c r="L75" s="303"/>
      <c r="M75" s="303"/>
      <c r="N75" s="303"/>
      <c r="O75" s="303"/>
      <c r="P75" s="303"/>
      <c r="Q75" s="303"/>
      <c r="R75" s="303"/>
      <c r="S75" s="303"/>
      <c r="T75" s="303"/>
      <c r="U75" s="303"/>
      <c r="V75" s="303"/>
      <c r="W75" s="303"/>
      <c r="X75" s="303"/>
      <c r="Y75" s="303"/>
      <c r="Z75" s="304"/>
      <c r="AA75" s="69">
        <f t="shared" ref="AA75:AA138" si="3">SUM(E75:Z75)</f>
        <v>0</v>
      </c>
      <c r="AB75" s="201"/>
      <c r="AF75" s="327"/>
      <c r="AG75" s="46" t="s">
        <v>68</v>
      </c>
      <c r="AH75" s="47" t="s">
        <v>15</v>
      </c>
      <c r="AI75" s="46" t="s">
        <v>70</v>
      </c>
      <c r="AJ75" s="321"/>
      <c r="AK75" s="316"/>
      <c r="AL75" s="316"/>
      <c r="AM75" s="316"/>
      <c r="AN75" s="316"/>
      <c r="AO75" s="316"/>
      <c r="AP75" s="316"/>
      <c r="AQ75" s="316"/>
      <c r="AR75" s="316"/>
      <c r="AS75" s="316"/>
      <c r="AT75" s="316"/>
      <c r="AU75" s="316"/>
      <c r="AV75" s="316"/>
      <c r="AW75" s="316"/>
      <c r="AX75" s="316"/>
      <c r="AY75" s="316"/>
      <c r="AZ75" s="316"/>
      <c r="BA75" s="316"/>
      <c r="BB75" s="316"/>
      <c r="BC75" s="316"/>
      <c r="BD75" s="316"/>
      <c r="BE75" s="317"/>
      <c r="BF75" s="181">
        <f t="shared" ref="BF75:BF138" si="4">SUM(AJ75:BE75)</f>
        <v>0</v>
      </c>
      <c r="BG75" s="225"/>
    </row>
    <row r="76" spans="1:59" ht="31.5" x14ac:dyDescent="0.25">
      <c r="A76" s="327"/>
      <c r="B76" s="46" t="s">
        <v>68</v>
      </c>
      <c r="C76" s="47" t="s">
        <v>15</v>
      </c>
      <c r="D76" s="46" t="s">
        <v>71</v>
      </c>
      <c r="E76" s="311"/>
      <c r="F76" s="303"/>
      <c r="G76" s="303"/>
      <c r="H76" s="303"/>
      <c r="I76" s="303"/>
      <c r="J76" s="303"/>
      <c r="K76" s="303"/>
      <c r="L76" s="303"/>
      <c r="M76" s="303"/>
      <c r="N76" s="303"/>
      <c r="O76" s="303"/>
      <c r="P76" s="303"/>
      <c r="Q76" s="303"/>
      <c r="R76" s="303"/>
      <c r="S76" s="303"/>
      <c r="T76" s="303"/>
      <c r="U76" s="303"/>
      <c r="V76" s="303"/>
      <c r="W76" s="303"/>
      <c r="X76" s="303"/>
      <c r="Y76" s="303"/>
      <c r="Z76" s="304"/>
      <c r="AA76" s="69">
        <f t="shared" si="3"/>
        <v>0</v>
      </c>
      <c r="AB76" s="201"/>
      <c r="AF76" s="327"/>
      <c r="AG76" s="46" t="s">
        <v>68</v>
      </c>
      <c r="AH76" s="47" t="s">
        <v>15</v>
      </c>
      <c r="AI76" s="46" t="s">
        <v>71</v>
      </c>
      <c r="AJ76" s="321"/>
      <c r="AK76" s="316"/>
      <c r="AL76" s="316"/>
      <c r="AM76" s="316"/>
      <c r="AN76" s="316"/>
      <c r="AO76" s="316"/>
      <c r="AP76" s="316"/>
      <c r="AQ76" s="316"/>
      <c r="AR76" s="316"/>
      <c r="AS76" s="316"/>
      <c r="AT76" s="316"/>
      <c r="AU76" s="316"/>
      <c r="AV76" s="316"/>
      <c r="AW76" s="316"/>
      <c r="AX76" s="316"/>
      <c r="AY76" s="316"/>
      <c r="AZ76" s="316"/>
      <c r="BA76" s="316"/>
      <c r="BB76" s="316"/>
      <c r="BC76" s="316"/>
      <c r="BD76" s="316"/>
      <c r="BE76" s="317"/>
      <c r="BF76" s="181">
        <f t="shared" si="4"/>
        <v>0</v>
      </c>
      <c r="BG76" s="225"/>
    </row>
    <row r="77" spans="1:59" ht="15.75" x14ac:dyDescent="0.25">
      <c r="A77" s="327"/>
      <c r="B77" s="46" t="s">
        <v>68</v>
      </c>
      <c r="C77" s="47" t="s">
        <v>15</v>
      </c>
      <c r="D77" s="46" t="s">
        <v>72</v>
      </c>
      <c r="E77" s="311"/>
      <c r="F77" s="303"/>
      <c r="G77" s="303"/>
      <c r="H77" s="303"/>
      <c r="I77" s="303"/>
      <c r="J77" s="303"/>
      <c r="K77" s="303"/>
      <c r="L77" s="303"/>
      <c r="M77" s="303"/>
      <c r="N77" s="303"/>
      <c r="O77" s="303"/>
      <c r="P77" s="303"/>
      <c r="Q77" s="303"/>
      <c r="R77" s="303"/>
      <c r="S77" s="303"/>
      <c r="T77" s="303"/>
      <c r="U77" s="303"/>
      <c r="V77" s="303"/>
      <c r="W77" s="303"/>
      <c r="X77" s="303"/>
      <c r="Y77" s="303"/>
      <c r="Z77" s="304"/>
      <c r="AA77" s="69">
        <f t="shared" si="3"/>
        <v>0</v>
      </c>
      <c r="AB77" s="201"/>
      <c r="AF77" s="327"/>
      <c r="AG77" s="46" t="s">
        <v>68</v>
      </c>
      <c r="AH77" s="47" t="s">
        <v>15</v>
      </c>
      <c r="AI77" s="46" t="s">
        <v>72</v>
      </c>
      <c r="AJ77" s="321"/>
      <c r="AK77" s="316"/>
      <c r="AL77" s="316"/>
      <c r="AM77" s="316"/>
      <c r="AN77" s="316"/>
      <c r="AO77" s="316"/>
      <c r="AP77" s="316"/>
      <c r="AQ77" s="316"/>
      <c r="AR77" s="316"/>
      <c r="AS77" s="316"/>
      <c r="AT77" s="316"/>
      <c r="AU77" s="316"/>
      <c r="AV77" s="316"/>
      <c r="AW77" s="316"/>
      <c r="AX77" s="316"/>
      <c r="AY77" s="316"/>
      <c r="AZ77" s="316"/>
      <c r="BA77" s="316"/>
      <c r="BB77" s="316"/>
      <c r="BC77" s="316"/>
      <c r="BD77" s="316"/>
      <c r="BE77" s="317"/>
      <c r="BF77" s="181">
        <f t="shared" si="4"/>
        <v>0</v>
      </c>
      <c r="BG77" s="225"/>
    </row>
    <row r="78" spans="1:59" ht="15.75" x14ac:dyDescent="0.25">
      <c r="A78" s="327"/>
      <c r="B78" s="46" t="s">
        <v>68</v>
      </c>
      <c r="C78" s="47" t="s">
        <v>15</v>
      </c>
      <c r="D78" s="46" t="s">
        <v>73</v>
      </c>
      <c r="E78" s="311"/>
      <c r="F78" s="303"/>
      <c r="G78" s="303"/>
      <c r="H78" s="303"/>
      <c r="I78" s="303"/>
      <c r="J78" s="303"/>
      <c r="K78" s="303"/>
      <c r="L78" s="303"/>
      <c r="M78" s="303">
        <v>1</v>
      </c>
      <c r="N78" s="303"/>
      <c r="O78" s="303"/>
      <c r="P78" s="303"/>
      <c r="Q78" s="303"/>
      <c r="R78" s="303"/>
      <c r="S78" s="303"/>
      <c r="T78" s="303"/>
      <c r="U78" s="303"/>
      <c r="V78" s="303"/>
      <c r="W78" s="303"/>
      <c r="X78" s="303"/>
      <c r="Y78" s="303"/>
      <c r="Z78" s="304"/>
      <c r="AA78" s="69">
        <f t="shared" si="3"/>
        <v>1</v>
      </c>
      <c r="AB78" s="201"/>
      <c r="AF78" s="327"/>
      <c r="AG78" s="46" t="s">
        <v>68</v>
      </c>
      <c r="AH78" s="47" t="s">
        <v>15</v>
      </c>
      <c r="AI78" s="46" t="s">
        <v>73</v>
      </c>
      <c r="AJ78" s="321"/>
      <c r="AK78" s="316"/>
      <c r="AL78" s="316"/>
      <c r="AM78" s="316"/>
      <c r="AN78" s="316"/>
      <c r="AO78" s="316"/>
      <c r="AP78" s="316"/>
      <c r="AQ78" s="316"/>
      <c r="AR78" s="316">
        <v>1</v>
      </c>
      <c r="AS78" s="316"/>
      <c r="AT78" s="316"/>
      <c r="AU78" s="316"/>
      <c r="AV78" s="316"/>
      <c r="AW78" s="316"/>
      <c r="AX78" s="316"/>
      <c r="AY78" s="316"/>
      <c r="AZ78" s="316"/>
      <c r="BA78" s="316"/>
      <c r="BB78" s="316"/>
      <c r="BC78" s="316"/>
      <c r="BD78" s="316"/>
      <c r="BE78" s="317"/>
      <c r="BF78" s="181">
        <f t="shared" si="4"/>
        <v>1</v>
      </c>
      <c r="BG78" s="225"/>
    </row>
    <row r="79" spans="1:59" ht="15.75" x14ac:dyDescent="0.25">
      <c r="A79" s="327"/>
      <c r="B79" s="46" t="s">
        <v>68</v>
      </c>
      <c r="C79" s="47" t="s">
        <v>15</v>
      </c>
      <c r="D79" s="46" t="s">
        <v>74</v>
      </c>
      <c r="E79" s="311"/>
      <c r="F79" s="303"/>
      <c r="G79" s="303"/>
      <c r="H79" s="303"/>
      <c r="I79" s="303"/>
      <c r="J79" s="303"/>
      <c r="K79" s="303"/>
      <c r="L79" s="303"/>
      <c r="M79" s="303"/>
      <c r="N79" s="303"/>
      <c r="O79" s="303"/>
      <c r="P79" s="303"/>
      <c r="Q79" s="303"/>
      <c r="R79" s="303"/>
      <c r="S79" s="303"/>
      <c r="T79" s="303"/>
      <c r="U79" s="303"/>
      <c r="V79" s="303"/>
      <c r="W79" s="303"/>
      <c r="X79" s="303"/>
      <c r="Y79" s="303"/>
      <c r="Z79" s="304"/>
      <c r="AA79" s="69">
        <f t="shared" si="3"/>
        <v>0</v>
      </c>
      <c r="AB79" s="201"/>
      <c r="AF79" s="327"/>
      <c r="AG79" s="46" t="s">
        <v>68</v>
      </c>
      <c r="AH79" s="47" t="s">
        <v>15</v>
      </c>
      <c r="AI79" s="46" t="s">
        <v>74</v>
      </c>
      <c r="AJ79" s="321"/>
      <c r="AK79" s="316"/>
      <c r="AL79" s="316"/>
      <c r="AM79" s="316"/>
      <c r="AN79" s="316"/>
      <c r="AO79" s="316"/>
      <c r="AP79" s="316"/>
      <c r="AQ79" s="316"/>
      <c r="AR79" s="316"/>
      <c r="AS79" s="316"/>
      <c r="AT79" s="316"/>
      <c r="AU79" s="316"/>
      <c r="AV79" s="316"/>
      <c r="AW79" s="316"/>
      <c r="AX79" s="316"/>
      <c r="AY79" s="316"/>
      <c r="AZ79" s="316"/>
      <c r="BA79" s="316"/>
      <c r="BB79" s="316"/>
      <c r="BC79" s="316"/>
      <c r="BD79" s="316"/>
      <c r="BE79" s="317"/>
      <c r="BF79" s="181">
        <f t="shared" si="4"/>
        <v>0</v>
      </c>
      <c r="BG79" s="225"/>
    </row>
    <row r="80" spans="1:59" ht="15.75" x14ac:dyDescent="0.25">
      <c r="A80" s="327"/>
      <c r="B80" s="46" t="s">
        <v>68</v>
      </c>
      <c r="C80" s="47" t="s">
        <v>15</v>
      </c>
      <c r="D80" s="46" t="s">
        <v>75</v>
      </c>
      <c r="E80" s="311"/>
      <c r="F80" s="303"/>
      <c r="G80" s="303"/>
      <c r="H80" s="303"/>
      <c r="I80" s="303"/>
      <c r="J80" s="303"/>
      <c r="K80" s="303"/>
      <c r="L80" s="303"/>
      <c r="M80" s="303"/>
      <c r="N80" s="303"/>
      <c r="O80" s="303"/>
      <c r="P80" s="303"/>
      <c r="Q80" s="303"/>
      <c r="R80" s="303"/>
      <c r="S80" s="303"/>
      <c r="T80" s="303"/>
      <c r="U80" s="303"/>
      <c r="V80" s="303"/>
      <c r="W80" s="303"/>
      <c r="X80" s="303"/>
      <c r="Y80" s="303"/>
      <c r="Z80" s="304"/>
      <c r="AA80" s="69">
        <f t="shared" si="3"/>
        <v>0</v>
      </c>
      <c r="AB80" s="201"/>
      <c r="AF80" s="327"/>
      <c r="AG80" s="46" t="s">
        <v>68</v>
      </c>
      <c r="AH80" s="47" t="s">
        <v>15</v>
      </c>
      <c r="AI80" s="46" t="s">
        <v>75</v>
      </c>
      <c r="AJ80" s="321"/>
      <c r="AK80" s="316"/>
      <c r="AL80" s="316"/>
      <c r="AM80" s="316"/>
      <c r="AN80" s="316"/>
      <c r="AO80" s="316"/>
      <c r="AP80" s="316"/>
      <c r="AQ80" s="316"/>
      <c r="AR80" s="316"/>
      <c r="AS80" s="316"/>
      <c r="AT80" s="316"/>
      <c r="AU80" s="316"/>
      <c r="AV80" s="316"/>
      <c r="AW80" s="316"/>
      <c r="AX80" s="316"/>
      <c r="AY80" s="316"/>
      <c r="AZ80" s="316"/>
      <c r="BA80" s="316"/>
      <c r="BB80" s="316"/>
      <c r="BC80" s="316"/>
      <c r="BD80" s="316"/>
      <c r="BE80" s="317"/>
      <c r="BF80" s="181">
        <f t="shared" si="4"/>
        <v>0</v>
      </c>
      <c r="BG80" s="225"/>
    </row>
    <row r="81" spans="1:59" ht="15.75" x14ac:dyDescent="0.25">
      <c r="A81" s="327"/>
      <c r="B81" s="46" t="s">
        <v>68</v>
      </c>
      <c r="C81" s="47" t="s">
        <v>15</v>
      </c>
      <c r="D81" s="46" t="s">
        <v>76</v>
      </c>
      <c r="E81" s="311"/>
      <c r="F81" s="303"/>
      <c r="G81" s="303"/>
      <c r="H81" s="303"/>
      <c r="I81" s="303"/>
      <c r="J81" s="303"/>
      <c r="K81" s="303"/>
      <c r="L81" s="303"/>
      <c r="M81" s="303">
        <v>4</v>
      </c>
      <c r="N81" s="303"/>
      <c r="O81" s="303"/>
      <c r="P81" s="303"/>
      <c r="Q81" s="303"/>
      <c r="R81" s="303"/>
      <c r="S81" s="303"/>
      <c r="T81" s="303"/>
      <c r="U81" s="303"/>
      <c r="V81" s="303"/>
      <c r="W81" s="303"/>
      <c r="X81" s="303"/>
      <c r="Y81" s="303"/>
      <c r="Z81" s="304"/>
      <c r="AA81" s="69">
        <f t="shared" si="3"/>
        <v>4</v>
      </c>
      <c r="AB81" s="201"/>
      <c r="AF81" s="327"/>
      <c r="AG81" s="46" t="s">
        <v>68</v>
      </c>
      <c r="AH81" s="47" t="s">
        <v>15</v>
      </c>
      <c r="AI81" s="46" t="s">
        <v>76</v>
      </c>
      <c r="AJ81" s="321"/>
      <c r="AK81" s="316"/>
      <c r="AL81" s="316"/>
      <c r="AM81" s="316"/>
      <c r="AN81" s="316"/>
      <c r="AO81" s="316"/>
      <c r="AP81" s="316"/>
      <c r="AQ81" s="316"/>
      <c r="AR81" s="316">
        <v>1</v>
      </c>
      <c r="AS81" s="316"/>
      <c r="AT81" s="316"/>
      <c r="AU81" s="316"/>
      <c r="AV81" s="316"/>
      <c r="AW81" s="316"/>
      <c r="AX81" s="316"/>
      <c r="AY81" s="316"/>
      <c r="AZ81" s="316"/>
      <c r="BA81" s="316"/>
      <c r="BB81" s="316"/>
      <c r="BC81" s="316"/>
      <c r="BD81" s="316"/>
      <c r="BE81" s="317"/>
      <c r="BF81" s="181">
        <f t="shared" si="4"/>
        <v>1</v>
      </c>
      <c r="BG81" s="225"/>
    </row>
    <row r="82" spans="1:59" ht="15.75" x14ac:dyDescent="0.25">
      <c r="A82" s="327"/>
      <c r="B82" s="46" t="s">
        <v>68</v>
      </c>
      <c r="C82" s="47" t="s">
        <v>15</v>
      </c>
      <c r="D82" s="46" t="s">
        <v>77</v>
      </c>
      <c r="E82" s="311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3"/>
      <c r="S82" s="303"/>
      <c r="T82" s="303"/>
      <c r="U82" s="303"/>
      <c r="V82" s="303"/>
      <c r="W82" s="303"/>
      <c r="X82" s="303"/>
      <c r="Y82" s="303"/>
      <c r="Z82" s="304"/>
      <c r="AA82" s="69">
        <f t="shared" si="3"/>
        <v>0</v>
      </c>
      <c r="AB82" s="201"/>
      <c r="AF82" s="327"/>
      <c r="AG82" s="46" t="s">
        <v>68</v>
      </c>
      <c r="AH82" s="47" t="s">
        <v>15</v>
      </c>
      <c r="AI82" s="46" t="s">
        <v>77</v>
      </c>
      <c r="AJ82" s="321"/>
      <c r="AK82" s="316"/>
      <c r="AL82" s="316"/>
      <c r="AM82" s="316"/>
      <c r="AN82" s="316"/>
      <c r="AO82" s="316"/>
      <c r="AP82" s="316"/>
      <c r="AQ82" s="316"/>
      <c r="AR82" s="316"/>
      <c r="AS82" s="316"/>
      <c r="AT82" s="316"/>
      <c r="AU82" s="316"/>
      <c r="AV82" s="316"/>
      <c r="AW82" s="316"/>
      <c r="AX82" s="316"/>
      <c r="AY82" s="316"/>
      <c r="AZ82" s="316"/>
      <c r="BA82" s="316"/>
      <c r="BB82" s="316"/>
      <c r="BC82" s="316"/>
      <c r="BD82" s="316"/>
      <c r="BE82" s="317"/>
      <c r="BF82" s="181">
        <f t="shared" si="4"/>
        <v>0</v>
      </c>
      <c r="BG82" s="225"/>
    </row>
    <row r="83" spans="1:59" ht="15.75" x14ac:dyDescent="0.25">
      <c r="A83" s="327"/>
      <c r="B83" s="46" t="s">
        <v>68</v>
      </c>
      <c r="C83" s="47" t="s">
        <v>15</v>
      </c>
      <c r="D83" s="46" t="s">
        <v>78</v>
      </c>
      <c r="E83" s="311"/>
      <c r="F83" s="303"/>
      <c r="G83" s="303"/>
      <c r="H83" s="303"/>
      <c r="I83" s="303"/>
      <c r="J83" s="303"/>
      <c r="K83" s="303"/>
      <c r="L83" s="303"/>
      <c r="M83" s="303"/>
      <c r="N83" s="303"/>
      <c r="O83" s="303"/>
      <c r="P83" s="303"/>
      <c r="Q83" s="303"/>
      <c r="R83" s="303"/>
      <c r="S83" s="303"/>
      <c r="T83" s="303"/>
      <c r="U83" s="303"/>
      <c r="V83" s="303"/>
      <c r="W83" s="303"/>
      <c r="X83" s="303"/>
      <c r="Y83" s="303"/>
      <c r="Z83" s="304"/>
      <c r="AA83" s="69">
        <f t="shared" si="3"/>
        <v>0</v>
      </c>
      <c r="AB83" s="201"/>
      <c r="AF83" s="327"/>
      <c r="AG83" s="46" t="s">
        <v>68</v>
      </c>
      <c r="AH83" s="47" t="s">
        <v>15</v>
      </c>
      <c r="AI83" s="46" t="s">
        <v>78</v>
      </c>
      <c r="AJ83" s="321"/>
      <c r="AK83" s="316"/>
      <c r="AL83" s="316"/>
      <c r="AM83" s="316"/>
      <c r="AN83" s="316"/>
      <c r="AO83" s="316"/>
      <c r="AP83" s="316"/>
      <c r="AQ83" s="316"/>
      <c r="AR83" s="316"/>
      <c r="AS83" s="316"/>
      <c r="AT83" s="316"/>
      <c r="AU83" s="316"/>
      <c r="AV83" s="316"/>
      <c r="AW83" s="316"/>
      <c r="AX83" s="316"/>
      <c r="AY83" s="316"/>
      <c r="AZ83" s="316"/>
      <c r="BA83" s="316"/>
      <c r="BB83" s="316"/>
      <c r="BC83" s="316"/>
      <c r="BD83" s="316"/>
      <c r="BE83" s="317"/>
      <c r="BF83" s="181">
        <f t="shared" si="4"/>
        <v>0</v>
      </c>
      <c r="BG83" s="225"/>
    </row>
    <row r="84" spans="1:59" ht="47.25" x14ac:dyDescent="0.25">
      <c r="A84" s="327"/>
      <c r="B84" s="46" t="s">
        <v>68</v>
      </c>
      <c r="C84" s="47" t="s">
        <v>15</v>
      </c>
      <c r="D84" s="46" t="s">
        <v>87</v>
      </c>
      <c r="E84" s="311"/>
      <c r="F84" s="303"/>
      <c r="G84" s="303"/>
      <c r="H84" s="303"/>
      <c r="I84" s="303"/>
      <c r="J84" s="303"/>
      <c r="K84" s="303"/>
      <c r="L84" s="303"/>
      <c r="M84" s="303">
        <v>7</v>
      </c>
      <c r="N84" s="303"/>
      <c r="O84" s="303"/>
      <c r="P84" s="303"/>
      <c r="Q84" s="303"/>
      <c r="R84" s="303"/>
      <c r="S84" s="303"/>
      <c r="T84" s="303"/>
      <c r="U84" s="303"/>
      <c r="V84" s="303"/>
      <c r="W84" s="303"/>
      <c r="X84" s="303"/>
      <c r="Y84" s="303"/>
      <c r="Z84" s="304"/>
      <c r="AA84" s="69">
        <f t="shared" si="3"/>
        <v>7</v>
      </c>
      <c r="AB84" s="201"/>
      <c r="AF84" s="327"/>
      <c r="AG84" s="46" t="s">
        <v>68</v>
      </c>
      <c r="AH84" s="47" t="s">
        <v>15</v>
      </c>
      <c r="AI84" s="46" t="s">
        <v>87</v>
      </c>
      <c r="AJ84" s="321"/>
      <c r="AK84" s="316"/>
      <c r="AL84" s="316"/>
      <c r="AM84" s="316"/>
      <c r="AN84" s="316"/>
      <c r="AO84" s="316"/>
      <c r="AP84" s="316"/>
      <c r="AQ84" s="316"/>
      <c r="AR84" s="316">
        <v>1</v>
      </c>
      <c r="AS84" s="316"/>
      <c r="AT84" s="316"/>
      <c r="AU84" s="316"/>
      <c r="AV84" s="316"/>
      <c r="AW84" s="316"/>
      <c r="AX84" s="316"/>
      <c r="AY84" s="316"/>
      <c r="AZ84" s="316"/>
      <c r="BA84" s="316"/>
      <c r="BB84" s="316"/>
      <c r="BC84" s="316"/>
      <c r="BD84" s="316"/>
      <c r="BE84" s="317"/>
      <c r="BF84" s="181">
        <f t="shared" si="4"/>
        <v>1</v>
      </c>
      <c r="BG84" s="225"/>
    </row>
    <row r="85" spans="1:59" ht="15.75" x14ac:dyDescent="0.25">
      <c r="A85" s="327"/>
      <c r="B85" s="46" t="s">
        <v>68</v>
      </c>
      <c r="C85" s="47" t="s">
        <v>15</v>
      </c>
      <c r="D85" s="46" t="s">
        <v>79</v>
      </c>
      <c r="E85" s="311"/>
      <c r="F85" s="303"/>
      <c r="G85" s="303"/>
      <c r="H85" s="303"/>
      <c r="I85" s="303"/>
      <c r="J85" s="303"/>
      <c r="K85" s="303"/>
      <c r="L85" s="303"/>
      <c r="M85" s="303"/>
      <c r="N85" s="303"/>
      <c r="O85" s="303"/>
      <c r="P85" s="303"/>
      <c r="Q85" s="303"/>
      <c r="R85" s="303"/>
      <c r="S85" s="303"/>
      <c r="T85" s="303"/>
      <c r="U85" s="303"/>
      <c r="V85" s="303"/>
      <c r="W85" s="303"/>
      <c r="X85" s="303"/>
      <c r="Y85" s="303"/>
      <c r="Z85" s="304"/>
      <c r="AA85" s="69">
        <f t="shared" si="3"/>
        <v>0</v>
      </c>
      <c r="AB85" s="201"/>
      <c r="AF85" s="327"/>
      <c r="AG85" s="46" t="s">
        <v>68</v>
      </c>
      <c r="AH85" s="47" t="s">
        <v>15</v>
      </c>
      <c r="AI85" s="46" t="s">
        <v>79</v>
      </c>
      <c r="AJ85" s="321"/>
      <c r="AK85" s="316"/>
      <c r="AL85" s="316"/>
      <c r="AM85" s="316"/>
      <c r="AN85" s="316"/>
      <c r="AO85" s="316"/>
      <c r="AP85" s="316"/>
      <c r="AQ85" s="316"/>
      <c r="AR85" s="316"/>
      <c r="AS85" s="316"/>
      <c r="AT85" s="316"/>
      <c r="AU85" s="316"/>
      <c r="AV85" s="316"/>
      <c r="AW85" s="316"/>
      <c r="AX85" s="316"/>
      <c r="AY85" s="316"/>
      <c r="AZ85" s="316"/>
      <c r="BA85" s="316"/>
      <c r="BB85" s="316"/>
      <c r="BC85" s="316"/>
      <c r="BD85" s="316"/>
      <c r="BE85" s="317"/>
      <c r="BF85" s="181">
        <f t="shared" si="4"/>
        <v>0</v>
      </c>
      <c r="BG85" s="225"/>
    </row>
    <row r="86" spans="1:59" ht="31.5" x14ac:dyDescent="0.25">
      <c r="A86" s="327"/>
      <c r="B86" s="46" t="s">
        <v>68</v>
      </c>
      <c r="C86" s="47" t="s">
        <v>15</v>
      </c>
      <c r="D86" s="46" t="s">
        <v>80</v>
      </c>
      <c r="E86" s="311"/>
      <c r="F86" s="303"/>
      <c r="G86" s="303"/>
      <c r="H86" s="303"/>
      <c r="I86" s="303"/>
      <c r="J86" s="303"/>
      <c r="K86" s="303"/>
      <c r="L86" s="303"/>
      <c r="M86" s="303"/>
      <c r="N86" s="303"/>
      <c r="O86" s="303"/>
      <c r="P86" s="303"/>
      <c r="Q86" s="303"/>
      <c r="R86" s="303"/>
      <c r="S86" s="303"/>
      <c r="T86" s="303"/>
      <c r="U86" s="303"/>
      <c r="V86" s="303"/>
      <c r="W86" s="303"/>
      <c r="X86" s="303"/>
      <c r="Y86" s="303"/>
      <c r="Z86" s="304"/>
      <c r="AA86" s="69">
        <f t="shared" si="3"/>
        <v>0</v>
      </c>
      <c r="AB86" s="201"/>
      <c r="AF86" s="327"/>
      <c r="AG86" s="46" t="s">
        <v>68</v>
      </c>
      <c r="AH86" s="47" t="s">
        <v>15</v>
      </c>
      <c r="AI86" s="46" t="s">
        <v>80</v>
      </c>
      <c r="AJ86" s="321"/>
      <c r="AK86" s="316"/>
      <c r="AL86" s="316"/>
      <c r="AM86" s="316"/>
      <c r="AN86" s="316"/>
      <c r="AO86" s="316"/>
      <c r="AP86" s="316"/>
      <c r="AQ86" s="316"/>
      <c r="AR86" s="316"/>
      <c r="AS86" s="316"/>
      <c r="AT86" s="316"/>
      <c r="AU86" s="316"/>
      <c r="AV86" s="316"/>
      <c r="AW86" s="316"/>
      <c r="AX86" s="316"/>
      <c r="AY86" s="316"/>
      <c r="AZ86" s="316"/>
      <c r="BA86" s="316"/>
      <c r="BB86" s="316"/>
      <c r="BC86" s="316"/>
      <c r="BD86" s="316"/>
      <c r="BE86" s="317"/>
      <c r="BF86" s="181">
        <f t="shared" si="4"/>
        <v>0</v>
      </c>
      <c r="BG86" s="225"/>
    </row>
    <row r="87" spans="1:59" ht="15.75" x14ac:dyDescent="0.25">
      <c r="A87" s="327"/>
      <c r="B87" s="46" t="s">
        <v>68</v>
      </c>
      <c r="C87" s="47" t="s">
        <v>15</v>
      </c>
      <c r="D87" s="46" t="s">
        <v>81</v>
      </c>
      <c r="E87" s="311"/>
      <c r="F87" s="303"/>
      <c r="G87" s="303"/>
      <c r="H87" s="303"/>
      <c r="I87" s="303"/>
      <c r="J87" s="303"/>
      <c r="K87" s="303"/>
      <c r="L87" s="303"/>
      <c r="M87" s="303"/>
      <c r="N87" s="303"/>
      <c r="O87" s="303"/>
      <c r="P87" s="303"/>
      <c r="Q87" s="303"/>
      <c r="R87" s="303"/>
      <c r="S87" s="303"/>
      <c r="T87" s="303"/>
      <c r="U87" s="303"/>
      <c r="V87" s="303"/>
      <c r="W87" s="303"/>
      <c r="X87" s="303"/>
      <c r="Y87" s="303"/>
      <c r="Z87" s="304"/>
      <c r="AA87" s="69">
        <f t="shared" si="3"/>
        <v>0</v>
      </c>
      <c r="AB87" s="201"/>
      <c r="AF87" s="327"/>
      <c r="AG87" s="46" t="s">
        <v>68</v>
      </c>
      <c r="AH87" s="47" t="s">
        <v>15</v>
      </c>
      <c r="AI87" s="46" t="s">
        <v>81</v>
      </c>
      <c r="AJ87" s="321"/>
      <c r="AK87" s="316"/>
      <c r="AL87" s="316"/>
      <c r="AM87" s="316"/>
      <c r="AN87" s="316"/>
      <c r="AO87" s="316"/>
      <c r="AP87" s="316"/>
      <c r="AQ87" s="316"/>
      <c r="AR87" s="316"/>
      <c r="AS87" s="316"/>
      <c r="AT87" s="316"/>
      <c r="AU87" s="316"/>
      <c r="AV87" s="316"/>
      <c r="AW87" s="316"/>
      <c r="AX87" s="316"/>
      <c r="AY87" s="316"/>
      <c r="AZ87" s="316"/>
      <c r="BA87" s="316"/>
      <c r="BB87" s="316"/>
      <c r="BC87" s="316"/>
      <c r="BD87" s="316"/>
      <c r="BE87" s="317"/>
      <c r="BF87" s="181">
        <f t="shared" si="4"/>
        <v>0</v>
      </c>
      <c r="BG87" s="225"/>
    </row>
    <row r="88" spans="1:59" ht="15.75" x14ac:dyDescent="0.25">
      <c r="A88" s="327"/>
      <c r="B88" s="46" t="s">
        <v>68</v>
      </c>
      <c r="C88" s="47" t="s">
        <v>15</v>
      </c>
      <c r="D88" s="46" t="s">
        <v>82</v>
      </c>
      <c r="E88" s="311"/>
      <c r="F88" s="303"/>
      <c r="G88" s="303"/>
      <c r="H88" s="303"/>
      <c r="I88" s="303"/>
      <c r="J88" s="303"/>
      <c r="K88" s="303"/>
      <c r="L88" s="303"/>
      <c r="M88" s="303"/>
      <c r="N88" s="303"/>
      <c r="O88" s="303"/>
      <c r="P88" s="303"/>
      <c r="Q88" s="303"/>
      <c r="R88" s="303"/>
      <c r="S88" s="303"/>
      <c r="T88" s="303"/>
      <c r="U88" s="303"/>
      <c r="V88" s="303"/>
      <c r="W88" s="303"/>
      <c r="X88" s="303"/>
      <c r="Y88" s="303"/>
      <c r="Z88" s="304"/>
      <c r="AA88" s="69">
        <f t="shared" si="3"/>
        <v>0</v>
      </c>
      <c r="AB88" s="201"/>
      <c r="AF88" s="327"/>
      <c r="AG88" s="46" t="s">
        <v>68</v>
      </c>
      <c r="AH88" s="47" t="s">
        <v>15</v>
      </c>
      <c r="AI88" s="46" t="s">
        <v>82</v>
      </c>
      <c r="AJ88" s="321"/>
      <c r="AK88" s="316"/>
      <c r="AL88" s="316"/>
      <c r="AM88" s="316"/>
      <c r="AN88" s="316"/>
      <c r="AO88" s="316"/>
      <c r="AP88" s="316"/>
      <c r="AQ88" s="316"/>
      <c r="AR88" s="316"/>
      <c r="AS88" s="316"/>
      <c r="AT88" s="316"/>
      <c r="AU88" s="316"/>
      <c r="AV88" s="316"/>
      <c r="AW88" s="316"/>
      <c r="AX88" s="316"/>
      <c r="AY88" s="316"/>
      <c r="AZ88" s="316"/>
      <c r="BA88" s="316"/>
      <c r="BB88" s="316"/>
      <c r="BC88" s="316"/>
      <c r="BD88" s="316"/>
      <c r="BE88" s="317"/>
      <c r="BF88" s="181">
        <f t="shared" si="4"/>
        <v>0</v>
      </c>
      <c r="BG88" s="225"/>
    </row>
    <row r="89" spans="1:59" ht="15.75" x14ac:dyDescent="0.25">
      <c r="A89" s="327"/>
      <c r="B89" s="46" t="s">
        <v>68</v>
      </c>
      <c r="C89" s="47" t="s">
        <v>15</v>
      </c>
      <c r="D89" s="46" t="s">
        <v>83</v>
      </c>
      <c r="E89" s="311"/>
      <c r="F89" s="303"/>
      <c r="G89" s="303"/>
      <c r="H89" s="303"/>
      <c r="I89" s="303"/>
      <c r="J89" s="303"/>
      <c r="K89" s="303"/>
      <c r="L89" s="303"/>
      <c r="M89" s="303"/>
      <c r="N89" s="303"/>
      <c r="O89" s="303"/>
      <c r="P89" s="303"/>
      <c r="Q89" s="303"/>
      <c r="R89" s="303"/>
      <c r="S89" s="303"/>
      <c r="T89" s="303"/>
      <c r="U89" s="303"/>
      <c r="V89" s="303"/>
      <c r="W89" s="303"/>
      <c r="X89" s="303"/>
      <c r="Y89" s="303"/>
      <c r="Z89" s="304"/>
      <c r="AA89" s="69">
        <f t="shared" si="3"/>
        <v>0</v>
      </c>
      <c r="AB89" s="201"/>
      <c r="AF89" s="327"/>
      <c r="AG89" s="46" t="s">
        <v>68</v>
      </c>
      <c r="AH89" s="47" t="s">
        <v>15</v>
      </c>
      <c r="AI89" s="46" t="s">
        <v>83</v>
      </c>
      <c r="AJ89" s="321"/>
      <c r="AK89" s="316"/>
      <c r="AL89" s="316"/>
      <c r="AM89" s="316"/>
      <c r="AN89" s="316"/>
      <c r="AO89" s="316"/>
      <c r="AP89" s="316"/>
      <c r="AQ89" s="316"/>
      <c r="AR89" s="316"/>
      <c r="AS89" s="316"/>
      <c r="AT89" s="316"/>
      <c r="AU89" s="316"/>
      <c r="AV89" s="316"/>
      <c r="AW89" s="316"/>
      <c r="AX89" s="316"/>
      <c r="AY89" s="316"/>
      <c r="AZ89" s="316"/>
      <c r="BA89" s="316"/>
      <c r="BB89" s="316"/>
      <c r="BC89" s="316"/>
      <c r="BD89" s="316"/>
      <c r="BE89" s="317"/>
      <c r="BF89" s="181">
        <f t="shared" si="4"/>
        <v>0</v>
      </c>
      <c r="BG89" s="225"/>
    </row>
    <row r="90" spans="1:59" ht="15.75" x14ac:dyDescent="0.25">
      <c r="A90" s="327"/>
      <c r="B90" s="46" t="s">
        <v>68</v>
      </c>
      <c r="C90" s="47" t="s">
        <v>15</v>
      </c>
      <c r="D90" s="46" t="s">
        <v>84</v>
      </c>
      <c r="E90" s="311"/>
      <c r="F90" s="303"/>
      <c r="G90" s="303"/>
      <c r="H90" s="303"/>
      <c r="I90" s="303"/>
      <c r="J90" s="303"/>
      <c r="K90" s="303"/>
      <c r="L90" s="303"/>
      <c r="M90" s="303"/>
      <c r="N90" s="303"/>
      <c r="O90" s="303"/>
      <c r="P90" s="303"/>
      <c r="Q90" s="303"/>
      <c r="R90" s="303"/>
      <c r="S90" s="303"/>
      <c r="T90" s="303"/>
      <c r="U90" s="303"/>
      <c r="V90" s="303"/>
      <c r="W90" s="303"/>
      <c r="X90" s="303"/>
      <c r="Y90" s="303"/>
      <c r="Z90" s="304"/>
      <c r="AA90" s="69">
        <f t="shared" si="3"/>
        <v>0</v>
      </c>
      <c r="AB90" s="201"/>
      <c r="AF90" s="327"/>
      <c r="AG90" s="46" t="s">
        <v>68</v>
      </c>
      <c r="AH90" s="47" t="s">
        <v>15</v>
      </c>
      <c r="AI90" s="46" t="s">
        <v>84</v>
      </c>
      <c r="AJ90" s="321"/>
      <c r="AK90" s="316"/>
      <c r="AL90" s="316"/>
      <c r="AM90" s="316"/>
      <c r="AN90" s="316"/>
      <c r="AO90" s="316"/>
      <c r="AP90" s="316"/>
      <c r="AQ90" s="316"/>
      <c r="AR90" s="316"/>
      <c r="AS90" s="316"/>
      <c r="AT90" s="316"/>
      <c r="AU90" s="316"/>
      <c r="AV90" s="316"/>
      <c r="AW90" s="316"/>
      <c r="AX90" s="316"/>
      <c r="AY90" s="316"/>
      <c r="AZ90" s="316"/>
      <c r="BA90" s="316"/>
      <c r="BB90" s="316"/>
      <c r="BC90" s="316"/>
      <c r="BD90" s="316"/>
      <c r="BE90" s="317"/>
      <c r="BF90" s="181">
        <f t="shared" si="4"/>
        <v>0</v>
      </c>
      <c r="BG90" s="225"/>
    </row>
    <row r="91" spans="1:59" ht="15.75" x14ac:dyDescent="0.25">
      <c r="A91" s="327"/>
      <c r="B91" s="46" t="s">
        <v>68</v>
      </c>
      <c r="C91" s="47" t="s">
        <v>15</v>
      </c>
      <c r="D91" s="46" t="s">
        <v>85</v>
      </c>
      <c r="E91" s="311"/>
      <c r="F91" s="303"/>
      <c r="G91" s="303"/>
      <c r="H91" s="303"/>
      <c r="I91" s="303"/>
      <c r="J91" s="303"/>
      <c r="K91" s="303"/>
      <c r="L91" s="303"/>
      <c r="M91" s="303"/>
      <c r="N91" s="303"/>
      <c r="O91" s="303"/>
      <c r="P91" s="303"/>
      <c r="Q91" s="303"/>
      <c r="R91" s="303"/>
      <c r="S91" s="303"/>
      <c r="T91" s="303"/>
      <c r="U91" s="303"/>
      <c r="V91" s="303"/>
      <c r="W91" s="303"/>
      <c r="X91" s="303"/>
      <c r="Y91" s="303"/>
      <c r="Z91" s="304"/>
      <c r="AA91" s="69">
        <f t="shared" si="3"/>
        <v>0</v>
      </c>
      <c r="AB91" s="201"/>
      <c r="AF91" s="327"/>
      <c r="AG91" s="46" t="s">
        <v>68</v>
      </c>
      <c r="AH91" s="47" t="s">
        <v>15</v>
      </c>
      <c r="AI91" s="46" t="s">
        <v>85</v>
      </c>
      <c r="AJ91" s="321"/>
      <c r="AK91" s="316"/>
      <c r="AL91" s="316"/>
      <c r="AM91" s="316"/>
      <c r="AN91" s="316"/>
      <c r="AO91" s="316"/>
      <c r="AP91" s="316"/>
      <c r="AQ91" s="316"/>
      <c r="AR91" s="316"/>
      <c r="AS91" s="316"/>
      <c r="AT91" s="316"/>
      <c r="AU91" s="316"/>
      <c r="AV91" s="316"/>
      <c r="AW91" s="316"/>
      <c r="AX91" s="316"/>
      <c r="AY91" s="316"/>
      <c r="AZ91" s="316"/>
      <c r="BA91" s="316"/>
      <c r="BB91" s="316"/>
      <c r="BC91" s="316"/>
      <c r="BD91" s="316"/>
      <c r="BE91" s="317"/>
      <c r="BF91" s="181">
        <f t="shared" si="4"/>
        <v>0</v>
      </c>
      <c r="BG91" s="225"/>
    </row>
    <row r="92" spans="1:59" ht="15.75" x14ac:dyDescent="0.25">
      <c r="A92" s="327"/>
      <c r="B92" s="46" t="s">
        <v>68</v>
      </c>
      <c r="C92" s="47" t="s">
        <v>15</v>
      </c>
      <c r="D92" s="307" t="s">
        <v>86</v>
      </c>
      <c r="E92" s="311"/>
      <c r="F92" s="303"/>
      <c r="G92" s="303"/>
      <c r="H92" s="303"/>
      <c r="I92" s="303"/>
      <c r="J92" s="303"/>
      <c r="K92" s="303"/>
      <c r="L92" s="303"/>
      <c r="M92" s="303"/>
      <c r="N92" s="303"/>
      <c r="O92" s="303"/>
      <c r="P92" s="303"/>
      <c r="Q92" s="303"/>
      <c r="R92" s="303"/>
      <c r="S92" s="303"/>
      <c r="T92" s="303"/>
      <c r="U92" s="303"/>
      <c r="V92" s="303"/>
      <c r="W92" s="303"/>
      <c r="X92" s="303"/>
      <c r="Y92" s="303"/>
      <c r="Z92" s="304"/>
      <c r="AA92" s="69">
        <f t="shared" si="3"/>
        <v>0</v>
      </c>
      <c r="AB92" s="201"/>
      <c r="AF92" s="327"/>
      <c r="AG92" s="46" t="s">
        <v>68</v>
      </c>
      <c r="AH92" s="47" t="s">
        <v>15</v>
      </c>
      <c r="AI92" s="307" t="s">
        <v>86</v>
      </c>
      <c r="AJ92" s="321"/>
      <c r="AK92" s="316"/>
      <c r="AL92" s="316"/>
      <c r="AM92" s="316"/>
      <c r="AN92" s="316"/>
      <c r="AO92" s="316"/>
      <c r="AP92" s="316"/>
      <c r="AQ92" s="316"/>
      <c r="AR92" s="316"/>
      <c r="AS92" s="316"/>
      <c r="AT92" s="316"/>
      <c r="AU92" s="316"/>
      <c r="AV92" s="316"/>
      <c r="AW92" s="316"/>
      <c r="AX92" s="316"/>
      <c r="AY92" s="316"/>
      <c r="AZ92" s="316"/>
      <c r="BA92" s="316"/>
      <c r="BB92" s="316"/>
      <c r="BC92" s="316"/>
      <c r="BD92" s="316"/>
      <c r="BE92" s="317"/>
      <c r="BF92" s="181">
        <f t="shared" si="4"/>
        <v>0</v>
      </c>
      <c r="BG92" s="225"/>
    </row>
    <row r="93" spans="1:59" ht="31.5" x14ac:dyDescent="0.25">
      <c r="A93" s="327"/>
      <c r="B93" s="46" t="s">
        <v>68</v>
      </c>
      <c r="C93" s="47" t="s">
        <v>15</v>
      </c>
      <c r="D93" s="307" t="s">
        <v>188</v>
      </c>
      <c r="E93" s="311"/>
      <c r="F93" s="303"/>
      <c r="G93" s="303"/>
      <c r="H93" s="303"/>
      <c r="I93" s="303"/>
      <c r="J93" s="303"/>
      <c r="K93" s="303"/>
      <c r="L93" s="303"/>
      <c r="M93" s="303">
        <v>2</v>
      </c>
      <c r="N93" s="303"/>
      <c r="O93" s="303"/>
      <c r="P93" s="303"/>
      <c r="Q93" s="303"/>
      <c r="R93" s="303"/>
      <c r="S93" s="303"/>
      <c r="T93" s="303"/>
      <c r="U93" s="303"/>
      <c r="V93" s="303"/>
      <c r="W93" s="303"/>
      <c r="X93" s="303"/>
      <c r="Y93" s="303"/>
      <c r="Z93" s="304"/>
      <c r="AA93" s="69">
        <f t="shared" si="3"/>
        <v>2</v>
      </c>
      <c r="AB93" s="201"/>
      <c r="AF93" s="327"/>
      <c r="AG93" s="46" t="s">
        <v>68</v>
      </c>
      <c r="AH93" s="47" t="s">
        <v>15</v>
      </c>
      <c r="AI93" s="307" t="s">
        <v>188</v>
      </c>
      <c r="AJ93" s="321"/>
      <c r="AK93" s="316"/>
      <c r="AL93" s="316"/>
      <c r="AM93" s="316"/>
      <c r="AN93" s="316"/>
      <c r="AO93" s="316"/>
      <c r="AP93" s="316"/>
      <c r="AQ93" s="316"/>
      <c r="AR93" s="316">
        <v>1</v>
      </c>
      <c r="AS93" s="316"/>
      <c r="AT93" s="316"/>
      <c r="AU93" s="316"/>
      <c r="AV93" s="316"/>
      <c r="AW93" s="316"/>
      <c r="AX93" s="316"/>
      <c r="AY93" s="316"/>
      <c r="AZ93" s="316"/>
      <c r="BA93" s="316"/>
      <c r="BB93" s="316"/>
      <c r="BC93" s="316"/>
      <c r="BD93" s="316"/>
      <c r="BE93" s="317"/>
      <c r="BF93" s="181">
        <f t="shared" si="4"/>
        <v>1</v>
      </c>
      <c r="BG93" s="225"/>
    </row>
    <row r="94" spans="1:59" ht="15.75" x14ac:dyDescent="0.25">
      <c r="A94" s="327"/>
      <c r="B94" s="40" t="s">
        <v>68</v>
      </c>
      <c r="C94" s="41" t="s">
        <v>28</v>
      </c>
      <c r="D94" s="40" t="s">
        <v>88</v>
      </c>
      <c r="E94" s="311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  <c r="W94" s="303"/>
      <c r="X94" s="303"/>
      <c r="Y94" s="303"/>
      <c r="Z94" s="304"/>
      <c r="AA94" s="69">
        <f t="shared" si="3"/>
        <v>0</v>
      </c>
      <c r="AB94" s="201"/>
      <c r="AF94" s="327"/>
      <c r="AG94" s="40" t="s">
        <v>68</v>
      </c>
      <c r="AH94" s="41" t="s">
        <v>28</v>
      </c>
      <c r="AI94" s="40" t="s">
        <v>88</v>
      </c>
      <c r="AJ94" s="321"/>
      <c r="AK94" s="316"/>
      <c r="AL94" s="316"/>
      <c r="AM94" s="316"/>
      <c r="AN94" s="316"/>
      <c r="AO94" s="316"/>
      <c r="AP94" s="316"/>
      <c r="AQ94" s="316"/>
      <c r="AR94" s="316"/>
      <c r="AS94" s="316"/>
      <c r="AT94" s="316"/>
      <c r="AU94" s="316"/>
      <c r="AV94" s="316"/>
      <c r="AW94" s="316"/>
      <c r="AX94" s="316"/>
      <c r="AY94" s="316"/>
      <c r="AZ94" s="316"/>
      <c r="BA94" s="316"/>
      <c r="BB94" s="316"/>
      <c r="BC94" s="316"/>
      <c r="BD94" s="316"/>
      <c r="BE94" s="317"/>
      <c r="BF94" s="181">
        <f t="shared" si="4"/>
        <v>0</v>
      </c>
      <c r="BG94" s="225"/>
    </row>
    <row r="95" spans="1:59" ht="15.75" x14ac:dyDescent="0.25">
      <c r="A95" s="327"/>
      <c r="B95" s="46" t="s">
        <v>68</v>
      </c>
      <c r="C95" s="47" t="s">
        <v>28</v>
      </c>
      <c r="D95" s="46" t="s">
        <v>89</v>
      </c>
      <c r="E95" s="311"/>
      <c r="F95" s="303"/>
      <c r="G95" s="303"/>
      <c r="H95" s="303"/>
      <c r="I95" s="303"/>
      <c r="J95" s="303"/>
      <c r="K95" s="303"/>
      <c r="L95" s="303"/>
      <c r="M95" s="303"/>
      <c r="N95" s="303"/>
      <c r="O95" s="303"/>
      <c r="P95" s="303"/>
      <c r="Q95" s="303">
        <v>56</v>
      </c>
      <c r="R95" s="303"/>
      <c r="S95" s="303"/>
      <c r="T95" s="303"/>
      <c r="U95" s="303"/>
      <c r="V95" s="303"/>
      <c r="W95" s="303"/>
      <c r="X95" s="303"/>
      <c r="Y95" s="303"/>
      <c r="Z95" s="304"/>
      <c r="AA95" s="69">
        <f t="shared" si="3"/>
        <v>56</v>
      </c>
      <c r="AB95" s="201"/>
      <c r="AF95" s="327"/>
      <c r="AG95" s="46" t="s">
        <v>68</v>
      </c>
      <c r="AH95" s="47" t="s">
        <v>28</v>
      </c>
      <c r="AI95" s="46" t="s">
        <v>89</v>
      </c>
      <c r="AJ95" s="321"/>
      <c r="AK95" s="316"/>
      <c r="AL95" s="316"/>
      <c r="AM95" s="316"/>
      <c r="AN95" s="316"/>
      <c r="AO95" s="316"/>
      <c r="AP95" s="316"/>
      <c r="AQ95" s="316"/>
      <c r="AR95" s="316"/>
      <c r="AS95" s="316"/>
      <c r="AT95" s="316"/>
      <c r="AU95" s="316"/>
      <c r="AV95" s="316">
        <v>1</v>
      </c>
      <c r="AW95" s="316"/>
      <c r="AX95" s="316"/>
      <c r="AY95" s="316"/>
      <c r="AZ95" s="316"/>
      <c r="BA95" s="316"/>
      <c r="BB95" s="316"/>
      <c r="BC95" s="316"/>
      <c r="BD95" s="316"/>
      <c r="BE95" s="317"/>
      <c r="BF95" s="181">
        <f t="shared" si="4"/>
        <v>1</v>
      </c>
      <c r="BG95" s="225"/>
    </row>
    <row r="96" spans="1:59" ht="15.75" x14ac:dyDescent="0.25">
      <c r="A96" s="327"/>
      <c r="B96" s="46" t="s">
        <v>68</v>
      </c>
      <c r="C96" s="47" t="s">
        <v>28</v>
      </c>
      <c r="D96" s="46" t="s">
        <v>90</v>
      </c>
      <c r="E96" s="311"/>
      <c r="F96" s="303"/>
      <c r="G96" s="303"/>
      <c r="H96" s="303"/>
      <c r="I96" s="303"/>
      <c r="J96" s="303"/>
      <c r="K96" s="303"/>
      <c r="L96" s="303"/>
      <c r="M96" s="303"/>
      <c r="N96" s="303"/>
      <c r="O96" s="303"/>
      <c r="P96" s="303"/>
      <c r="Q96" s="303">
        <v>1</v>
      </c>
      <c r="R96" s="303"/>
      <c r="S96" s="303"/>
      <c r="T96" s="303"/>
      <c r="U96" s="303"/>
      <c r="V96" s="303"/>
      <c r="W96" s="303"/>
      <c r="X96" s="303"/>
      <c r="Y96" s="303"/>
      <c r="Z96" s="304"/>
      <c r="AA96" s="69">
        <f t="shared" si="3"/>
        <v>1</v>
      </c>
      <c r="AB96" s="201"/>
      <c r="AF96" s="327"/>
      <c r="AG96" s="46" t="s">
        <v>68</v>
      </c>
      <c r="AH96" s="47" t="s">
        <v>28</v>
      </c>
      <c r="AI96" s="46" t="s">
        <v>90</v>
      </c>
      <c r="AJ96" s="321"/>
      <c r="AK96" s="316"/>
      <c r="AL96" s="316"/>
      <c r="AM96" s="316"/>
      <c r="AN96" s="316"/>
      <c r="AO96" s="316"/>
      <c r="AP96" s="316"/>
      <c r="AQ96" s="316"/>
      <c r="AR96" s="316"/>
      <c r="AS96" s="316"/>
      <c r="AT96" s="316"/>
      <c r="AU96" s="316"/>
      <c r="AV96" s="316">
        <v>1</v>
      </c>
      <c r="AW96" s="316"/>
      <c r="AX96" s="316"/>
      <c r="AY96" s="316"/>
      <c r="AZ96" s="316"/>
      <c r="BA96" s="316"/>
      <c r="BB96" s="316"/>
      <c r="BC96" s="316"/>
      <c r="BD96" s="316"/>
      <c r="BE96" s="317"/>
      <c r="BF96" s="181">
        <f t="shared" si="4"/>
        <v>1</v>
      </c>
      <c r="BG96" s="225"/>
    </row>
    <row r="97" spans="1:59" ht="15.75" x14ac:dyDescent="0.25">
      <c r="A97" s="327"/>
      <c r="B97" s="42" t="s">
        <v>68</v>
      </c>
      <c r="C97" s="43" t="s">
        <v>28</v>
      </c>
      <c r="D97" s="42" t="s">
        <v>91</v>
      </c>
      <c r="E97" s="311"/>
      <c r="F97" s="303"/>
      <c r="G97" s="303"/>
      <c r="H97" s="303"/>
      <c r="I97" s="303"/>
      <c r="J97" s="303"/>
      <c r="K97" s="303"/>
      <c r="L97" s="303"/>
      <c r="M97" s="303"/>
      <c r="N97" s="303"/>
      <c r="O97" s="303"/>
      <c r="P97" s="303"/>
      <c r="Q97" s="303">
        <v>8</v>
      </c>
      <c r="R97" s="303"/>
      <c r="S97" s="303"/>
      <c r="T97" s="303"/>
      <c r="U97" s="303"/>
      <c r="V97" s="303"/>
      <c r="W97" s="303"/>
      <c r="X97" s="303"/>
      <c r="Y97" s="303"/>
      <c r="Z97" s="304"/>
      <c r="AA97" s="69">
        <f t="shared" si="3"/>
        <v>8</v>
      </c>
      <c r="AB97" s="201"/>
      <c r="AF97" s="327"/>
      <c r="AG97" s="42" t="s">
        <v>68</v>
      </c>
      <c r="AH97" s="43" t="s">
        <v>28</v>
      </c>
      <c r="AI97" s="42" t="s">
        <v>91</v>
      </c>
      <c r="AJ97" s="321"/>
      <c r="AK97" s="316"/>
      <c r="AL97" s="316"/>
      <c r="AM97" s="316"/>
      <c r="AN97" s="316"/>
      <c r="AO97" s="316"/>
      <c r="AP97" s="316"/>
      <c r="AQ97" s="316"/>
      <c r="AR97" s="316"/>
      <c r="AS97" s="316"/>
      <c r="AT97" s="316"/>
      <c r="AU97" s="316"/>
      <c r="AV97" s="316">
        <v>1</v>
      </c>
      <c r="AW97" s="316"/>
      <c r="AX97" s="316"/>
      <c r="AY97" s="316"/>
      <c r="AZ97" s="316"/>
      <c r="BA97" s="316"/>
      <c r="BB97" s="316"/>
      <c r="BC97" s="316"/>
      <c r="BD97" s="316"/>
      <c r="BE97" s="317"/>
      <c r="BF97" s="181">
        <f t="shared" si="4"/>
        <v>1</v>
      </c>
      <c r="BG97" s="225"/>
    </row>
    <row r="98" spans="1:59" ht="15.75" x14ac:dyDescent="0.25">
      <c r="A98" s="327"/>
      <c r="B98" s="46" t="s">
        <v>68</v>
      </c>
      <c r="C98" s="47" t="s">
        <v>28</v>
      </c>
      <c r="D98" s="46" t="s">
        <v>176</v>
      </c>
      <c r="E98" s="311"/>
      <c r="F98" s="303"/>
      <c r="G98" s="303"/>
      <c r="H98" s="303"/>
      <c r="I98" s="303"/>
      <c r="J98" s="303"/>
      <c r="K98" s="303"/>
      <c r="L98" s="303"/>
      <c r="M98" s="303"/>
      <c r="N98" s="303"/>
      <c r="O98" s="303"/>
      <c r="P98" s="303"/>
      <c r="Q98" s="303"/>
      <c r="R98" s="303"/>
      <c r="S98" s="303"/>
      <c r="T98" s="303"/>
      <c r="U98" s="303"/>
      <c r="V98" s="303"/>
      <c r="W98" s="303"/>
      <c r="X98" s="303"/>
      <c r="Y98" s="303"/>
      <c r="Z98" s="304"/>
      <c r="AA98" s="69">
        <f t="shared" si="3"/>
        <v>0</v>
      </c>
      <c r="AB98" s="201"/>
      <c r="AF98" s="327"/>
      <c r="AG98" s="46" t="s">
        <v>68</v>
      </c>
      <c r="AH98" s="47" t="s">
        <v>28</v>
      </c>
      <c r="AI98" s="46" t="s">
        <v>176</v>
      </c>
      <c r="AJ98" s="321"/>
      <c r="AK98" s="316"/>
      <c r="AL98" s="316"/>
      <c r="AM98" s="316"/>
      <c r="AN98" s="316"/>
      <c r="AO98" s="316"/>
      <c r="AP98" s="316"/>
      <c r="AQ98" s="316"/>
      <c r="AR98" s="316"/>
      <c r="AS98" s="316"/>
      <c r="AT98" s="316"/>
      <c r="AU98" s="316"/>
      <c r="AV98" s="316"/>
      <c r="AW98" s="316"/>
      <c r="AX98" s="316"/>
      <c r="AY98" s="316"/>
      <c r="AZ98" s="316"/>
      <c r="BA98" s="316"/>
      <c r="BB98" s="316"/>
      <c r="BC98" s="316"/>
      <c r="BD98" s="316"/>
      <c r="BE98" s="317"/>
      <c r="BF98" s="181">
        <f t="shared" si="4"/>
        <v>0</v>
      </c>
      <c r="BG98" s="225"/>
    </row>
    <row r="99" spans="1:59" ht="15.75" x14ac:dyDescent="0.25">
      <c r="A99" s="327"/>
      <c r="B99" s="46" t="s">
        <v>68</v>
      </c>
      <c r="C99" s="47" t="s">
        <v>15</v>
      </c>
      <c r="D99" s="59" t="s">
        <v>176</v>
      </c>
      <c r="E99" s="311"/>
      <c r="F99" s="303"/>
      <c r="G99" s="303"/>
      <c r="H99" s="303"/>
      <c r="I99" s="303"/>
      <c r="J99" s="303"/>
      <c r="K99" s="303"/>
      <c r="L99" s="303"/>
      <c r="M99" s="303">
        <v>33</v>
      </c>
      <c r="N99" s="303"/>
      <c r="O99" s="303"/>
      <c r="P99" s="303"/>
      <c r="Q99" s="303"/>
      <c r="R99" s="303"/>
      <c r="S99" s="303"/>
      <c r="T99" s="303"/>
      <c r="U99" s="303"/>
      <c r="V99" s="303"/>
      <c r="W99" s="303"/>
      <c r="X99" s="303"/>
      <c r="Y99" s="303"/>
      <c r="Z99" s="304"/>
      <c r="AA99" s="69">
        <f t="shared" si="3"/>
        <v>33</v>
      </c>
      <c r="AB99" s="201"/>
      <c r="AF99" s="327"/>
      <c r="AG99" s="46" t="s">
        <v>68</v>
      </c>
      <c r="AH99" s="47" t="s">
        <v>15</v>
      </c>
      <c r="AI99" s="59" t="s">
        <v>176</v>
      </c>
      <c r="AJ99" s="321"/>
      <c r="AK99" s="316"/>
      <c r="AL99" s="316"/>
      <c r="AM99" s="316"/>
      <c r="AN99" s="316"/>
      <c r="AO99" s="316"/>
      <c r="AP99" s="316"/>
      <c r="AQ99" s="316"/>
      <c r="AR99" s="316">
        <v>1</v>
      </c>
      <c r="AS99" s="316"/>
      <c r="AT99" s="316"/>
      <c r="AU99" s="316"/>
      <c r="AV99" s="316"/>
      <c r="AW99" s="316"/>
      <c r="AX99" s="316"/>
      <c r="AY99" s="316"/>
      <c r="AZ99" s="316"/>
      <c r="BA99" s="316"/>
      <c r="BB99" s="316"/>
      <c r="BC99" s="316"/>
      <c r="BD99" s="316"/>
      <c r="BE99" s="317"/>
      <c r="BF99" s="181">
        <f t="shared" si="4"/>
        <v>1</v>
      </c>
      <c r="BG99" s="225"/>
    </row>
    <row r="100" spans="1:59" ht="15.75" x14ac:dyDescent="0.25">
      <c r="A100" s="326"/>
      <c r="B100" s="42" t="s">
        <v>68</v>
      </c>
      <c r="C100" s="58" t="s">
        <v>23</v>
      </c>
      <c r="D100" s="51" t="s">
        <v>176</v>
      </c>
      <c r="E100" s="311"/>
      <c r="F100" s="303"/>
      <c r="G100" s="303"/>
      <c r="H100" s="303"/>
      <c r="I100" s="303"/>
      <c r="J100" s="303"/>
      <c r="K100" s="303"/>
      <c r="L100" s="303"/>
      <c r="M100" s="303"/>
      <c r="N100" s="303"/>
      <c r="O100" s="303"/>
      <c r="P100" s="303"/>
      <c r="Q100" s="303"/>
      <c r="R100" s="303"/>
      <c r="S100" s="303"/>
      <c r="T100" s="303"/>
      <c r="U100" s="303"/>
      <c r="V100" s="303"/>
      <c r="W100" s="303">
        <v>2</v>
      </c>
      <c r="X100" s="303"/>
      <c r="Y100" s="303"/>
      <c r="Z100" s="304"/>
      <c r="AA100" s="69">
        <f t="shared" si="3"/>
        <v>2</v>
      </c>
      <c r="AB100" s="202"/>
      <c r="AF100" s="326"/>
      <c r="AG100" s="42" t="s">
        <v>68</v>
      </c>
      <c r="AH100" s="58" t="s">
        <v>23</v>
      </c>
      <c r="AI100" s="51" t="s">
        <v>176</v>
      </c>
      <c r="AJ100" s="321"/>
      <c r="AK100" s="316"/>
      <c r="AL100" s="316"/>
      <c r="AM100" s="316"/>
      <c r="AN100" s="316"/>
      <c r="AO100" s="316"/>
      <c r="AP100" s="316"/>
      <c r="AQ100" s="316"/>
      <c r="AR100" s="316"/>
      <c r="AS100" s="316"/>
      <c r="AT100" s="316"/>
      <c r="AU100" s="316"/>
      <c r="AV100" s="316"/>
      <c r="AW100" s="316"/>
      <c r="AX100" s="316"/>
      <c r="AY100" s="316"/>
      <c r="AZ100" s="316"/>
      <c r="BA100" s="316"/>
      <c r="BB100" s="316">
        <v>1</v>
      </c>
      <c r="BC100" s="316"/>
      <c r="BD100" s="316"/>
      <c r="BE100" s="317"/>
      <c r="BF100" s="181">
        <f t="shared" si="4"/>
        <v>1</v>
      </c>
      <c r="BG100" s="226"/>
    </row>
    <row r="101" spans="1:59" ht="15.75" x14ac:dyDescent="0.25">
      <c r="A101" s="328"/>
      <c r="B101" s="40" t="s">
        <v>92</v>
      </c>
      <c r="C101" s="41" t="s">
        <v>18</v>
      </c>
      <c r="D101" s="40" t="s">
        <v>145</v>
      </c>
      <c r="E101" s="311"/>
      <c r="F101" s="303"/>
      <c r="G101" s="303"/>
      <c r="H101" s="303"/>
      <c r="I101" s="303"/>
      <c r="J101" s="303"/>
      <c r="K101" s="303"/>
      <c r="L101" s="303"/>
      <c r="M101" s="303"/>
      <c r="N101" s="303"/>
      <c r="O101" s="303"/>
      <c r="P101" s="303"/>
      <c r="Q101" s="303"/>
      <c r="R101" s="303">
        <v>5</v>
      </c>
      <c r="S101" s="303"/>
      <c r="T101" s="303"/>
      <c r="U101" s="303"/>
      <c r="V101" s="303"/>
      <c r="W101" s="303"/>
      <c r="X101" s="303"/>
      <c r="Y101" s="303"/>
      <c r="Z101" s="304"/>
      <c r="AA101" s="69">
        <f t="shared" si="3"/>
        <v>5</v>
      </c>
      <c r="AB101" s="236">
        <f>SUM(AA101:AA103)</f>
        <v>94</v>
      </c>
      <c r="AF101" s="328"/>
      <c r="AG101" s="40" t="s">
        <v>92</v>
      </c>
      <c r="AH101" s="41" t="s">
        <v>18</v>
      </c>
      <c r="AI101" s="40" t="s">
        <v>145</v>
      </c>
      <c r="AJ101" s="321"/>
      <c r="AK101" s="316"/>
      <c r="AL101" s="316"/>
      <c r="AM101" s="316"/>
      <c r="AN101" s="316"/>
      <c r="AO101" s="316"/>
      <c r="AP101" s="316"/>
      <c r="AQ101" s="316"/>
      <c r="AR101" s="316"/>
      <c r="AS101" s="316"/>
      <c r="AT101" s="316"/>
      <c r="AU101" s="316"/>
      <c r="AV101" s="316"/>
      <c r="AW101" s="316">
        <v>1</v>
      </c>
      <c r="AX101" s="316"/>
      <c r="AY101" s="316"/>
      <c r="AZ101" s="316"/>
      <c r="BA101" s="316"/>
      <c r="BB101" s="316"/>
      <c r="BC101" s="316"/>
      <c r="BD101" s="316"/>
      <c r="BE101" s="317"/>
      <c r="BF101" s="181">
        <f t="shared" si="4"/>
        <v>1</v>
      </c>
      <c r="BG101" s="225">
        <v>1</v>
      </c>
    </row>
    <row r="102" spans="1:59" ht="15.75" x14ac:dyDescent="0.25">
      <c r="A102" s="327"/>
      <c r="B102" s="59" t="s">
        <v>92</v>
      </c>
      <c r="C102" s="57" t="s">
        <v>18</v>
      </c>
      <c r="D102" s="59" t="s">
        <v>92</v>
      </c>
      <c r="E102" s="311"/>
      <c r="F102" s="303"/>
      <c r="G102" s="303"/>
      <c r="H102" s="303"/>
      <c r="I102" s="303"/>
      <c r="J102" s="303"/>
      <c r="K102" s="303"/>
      <c r="L102" s="303"/>
      <c r="M102" s="303"/>
      <c r="N102" s="303"/>
      <c r="O102" s="303"/>
      <c r="P102" s="303"/>
      <c r="Q102" s="303"/>
      <c r="R102" s="303">
        <v>85</v>
      </c>
      <c r="S102" s="303"/>
      <c r="T102" s="303"/>
      <c r="U102" s="303"/>
      <c r="V102" s="303"/>
      <c r="W102" s="303"/>
      <c r="X102" s="303"/>
      <c r="Y102" s="303"/>
      <c r="Z102" s="304"/>
      <c r="AA102" s="69">
        <f t="shared" si="3"/>
        <v>85</v>
      </c>
      <c r="AB102" s="201"/>
      <c r="AF102" s="327"/>
      <c r="AG102" s="59" t="s">
        <v>92</v>
      </c>
      <c r="AH102" s="57" t="s">
        <v>18</v>
      </c>
      <c r="AI102" s="59" t="s">
        <v>92</v>
      </c>
      <c r="AJ102" s="321"/>
      <c r="AK102" s="316"/>
      <c r="AL102" s="316"/>
      <c r="AM102" s="316"/>
      <c r="AN102" s="316"/>
      <c r="AO102" s="316"/>
      <c r="AP102" s="316"/>
      <c r="AQ102" s="316"/>
      <c r="AR102" s="316"/>
      <c r="AS102" s="316"/>
      <c r="AT102" s="316"/>
      <c r="AU102" s="316"/>
      <c r="AV102" s="316"/>
      <c r="AW102" s="316">
        <v>1</v>
      </c>
      <c r="AX102" s="316"/>
      <c r="AY102" s="316"/>
      <c r="AZ102" s="316"/>
      <c r="BA102" s="316"/>
      <c r="BB102" s="316"/>
      <c r="BC102" s="316"/>
      <c r="BD102" s="316"/>
      <c r="BE102" s="317"/>
      <c r="BF102" s="181">
        <f t="shared" si="4"/>
        <v>1</v>
      </c>
      <c r="BG102" s="225"/>
    </row>
    <row r="103" spans="1:59" ht="31.5" x14ac:dyDescent="0.25">
      <c r="A103" s="326"/>
      <c r="B103" s="42" t="s">
        <v>92</v>
      </c>
      <c r="C103" s="43" t="s">
        <v>18</v>
      </c>
      <c r="D103" s="42" t="s">
        <v>93</v>
      </c>
      <c r="E103" s="311"/>
      <c r="F103" s="303"/>
      <c r="G103" s="303"/>
      <c r="H103" s="303"/>
      <c r="I103" s="303"/>
      <c r="J103" s="303"/>
      <c r="K103" s="303"/>
      <c r="L103" s="303"/>
      <c r="M103" s="303"/>
      <c r="N103" s="303"/>
      <c r="O103" s="303"/>
      <c r="P103" s="303"/>
      <c r="Q103" s="303"/>
      <c r="R103" s="303">
        <v>4</v>
      </c>
      <c r="S103" s="303"/>
      <c r="T103" s="303"/>
      <c r="U103" s="303"/>
      <c r="V103" s="303"/>
      <c r="W103" s="303"/>
      <c r="X103" s="303"/>
      <c r="Y103" s="303"/>
      <c r="Z103" s="304"/>
      <c r="AA103" s="69">
        <f t="shared" si="3"/>
        <v>4</v>
      </c>
      <c r="AB103" s="202"/>
      <c r="AF103" s="326"/>
      <c r="AG103" s="42" t="s">
        <v>92</v>
      </c>
      <c r="AH103" s="43" t="s">
        <v>18</v>
      </c>
      <c r="AI103" s="42" t="s">
        <v>93</v>
      </c>
      <c r="AJ103" s="321"/>
      <c r="AK103" s="316"/>
      <c r="AL103" s="316"/>
      <c r="AM103" s="316"/>
      <c r="AN103" s="316"/>
      <c r="AO103" s="316"/>
      <c r="AP103" s="316"/>
      <c r="AQ103" s="316"/>
      <c r="AR103" s="316"/>
      <c r="AS103" s="316"/>
      <c r="AT103" s="316"/>
      <c r="AU103" s="316"/>
      <c r="AV103" s="316"/>
      <c r="AW103" s="316">
        <v>1</v>
      </c>
      <c r="AX103" s="316"/>
      <c r="AY103" s="316"/>
      <c r="AZ103" s="316"/>
      <c r="BA103" s="316"/>
      <c r="BB103" s="316"/>
      <c r="BC103" s="316"/>
      <c r="BD103" s="316"/>
      <c r="BE103" s="317"/>
      <c r="BF103" s="181">
        <f t="shared" si="4"/>
        <v>1</v>
      </c>
      <c r="BG103" s="226"/>
    </row>
    <row r="104" spans="1:59" ht="47.25" x14ac:dyDescent="0.25">
      <c r="A104" s="300"/>
      <c r="B104" s="44" t="s">
        <v>94</v>
      </c>
      <c r="C104" s="45" t="s">
        <v>189</v>
      </c>
      <c r="D104" s="44" t="s">
        <v>95</v>
      </c>
      <c r="E104" s="311"/>
      <c r="F104" s="303"/>
      <c r="G104" s="303"/>
      <c r="H104" s="303"/>
      <c r="I104" s="303"/>
      <c r="J104" s="303"/>
      <c r="K104" s="303"/>
      <c r="L104" s="303"/>
      <c r="M104" s="303"/>
      <c r="N104" s="303"/>
      <c r="O104" s="303"/>
      <c r="P104" s="303"/>
      <c r="Q104" s="303"/>
      <c r="R104" s="303"/>
      <c r="S104" s="303"/>
      <c r="T104" s="303"/>
      <c r="U104" s="303"/>
      <c r="V104" s="303"/>
      <c r="W104" s="303"/>
      <c r="X104" s="303"/>
      <c r="Y104" s="303"/>
      <c r="Z104" s="304"/>
      <c r="AA104" s="69">
        <f t="shared" si="3"/>
        <v>0</v>
      </c>
      <c r="AB104" s="146">
        <f>SUM(AA104)</f>
        <v>0</v>
      </c>
      <c r="AF104" s="300"/>
      <c r="AG104" s="44" t="s">
        <v>94</v>
      </c>
      <c r="AH104" s="45" t="s">
        <v>189</v>
      </c>
      <c r="AI104" s="44" t="s">
        <v>95</v>
      </c>
      <c r="AJ104" s="321"/>
      <c r="AK104" s="316"/>
      <c r="AL104" s="316"/>
      <c r="AM104" s="316"/>
      <c r="AN104" s="316"/>
      <c r="AO104" s="316"/>
      <c r="AP104" s="316"/>
      <c r="AQ104" s="316"/>
      <c r="AR104" s="316"/>
      <c r="AS104" s="316"/>
      <c r="AT104" s="316"/>
      <c r="AU104" s="316"/>
      <c r="AV104" s="316"/>
      <c r="AW104" s="316"/>
      <c r="AX104" s="316"/>
      <c r="AY104" s="316"/>
      <c r="AZ104" s="316"/>
      <c r="BA104" s="316"/>
      <c r="BB104" s="316"/>
      <c r="BC104" s="316"/>
      <c r="BD104" s="316"/>
      <c r="BE104" s="317"/>
      <c r="BF104" s="181">
        <f t="shared" si="4"/>
        <v>0</v>
      </c>
      <c r="BG104" s="190">
        <f>SUM(BF104)</f>
        <v>0</v>
      </c>
    </row>
    <row r="105" spans="1:59" ht="15.75" x14ac:dyDescent="0.25">
      <c r="A105" s="328"/>
      <c r="B105" s="40" t="s">
        <v>96</v>
      </c>
      <c r="C105" s="41" t="s">
        <v>9</v>
      </c>
      <c r="D105" s="40" t="s">
        <v>190</v>
      </c>
      <c r="E105" s="311"/>
      <c r="F105" s="303"/>
      <c r="G105" s="303"/>
      <c r="H105" s="303"/>
      <c r="I105" s="303"/>
      <c r="J105" s="303"/>
      <c r="K105" s="303"/>
      <c r="L105" s="303"/>
      <c r="M105" s="303"/>
      <c r="N105" s="303"/>
      <c r="O105" s="303"/>
      <c r="P105" s="303"/>
      <c r="Q105" s="303"/>
      <c r="R105" s="303"/>
      <c r="S105" s="303"/>
      <c r="T105" s="303"/>
      <c r="U105" s="303"/>
      <c r="V105" s="303"/>
      <c r="W105" s="303"/>
      <c r="X105" s="303"/>
      <c r="Y105" s="303"/>
      <c r="Z105" s="304"/>
      <c r="AA105" s="69">
        <f t="shared" si="3"/>
        <v>0</v>
      </c>
      <c r="AB105" s="236">
        <f>SUM(AA105:AA109)</f>
        <v>51</v>
      </c>
      <c r="AF105" s="328"/>
      <c r="AG105" s="40" t="s">
        <v>96</v>
      </c>
      <c r="AH105" s="41" t="s">
        <v>9</v>
      </c>
      <c r="AI105" s="40" t="s">
        <v>190</v>
      </c>
      <c r="AJ105" s="321"/>
      <c r="AK105" s="316"/>
      <c r="AL105" s="316"/>
      <c r="AM105" s="316"/>
      <c r="AN105" s="316"/>
      <c r="AO105" s="316"/>
      <c r="AP105" s="316"/>
      <c r="AQ105" s="316"/>
      <c r="AR105" s="316"/>
      <c r="AS105" s="316"/>
      <c r="AT105" s="316"/>
      <c r="AU105" s="316"/>
      <c r="AV105" s="316"/>
      <c r="AW105" s="316"/>
      <c r="AX105" s="316"/>
      <c r="AY105" s="316"/>
      <c r="AZ105" s="316"/>
      <c r="BA105" s="316"/>
      <c r="BB105" s="316"/>
      <c r="BC105" s="316"/>
      <c r="BD105" s="316"/>
      <c r="BE105" s="317"/>
      <c r="BF105" s="181">
        <f t="shared" si="4"/>
        <v>0</v>
      </c>
      <c r="BG105" s="225">
        <v>1</v>
      </c>
    </row>
    <row r="106" spans="1:59" ht="15.75" x14ac:dyDescent="0.25">
      <c r="A106" s="327"/>
      <c r="B106" s="46" t="s">
        <v>96</v>
      </c>
      <c r="C106" s="47" t="s">
        <v>9</v>
      </c>
      <c r="D106" s="46" t="s">
        <v>97</v>
      </c>
      <c r="E106" s="311"/>
      <c r="F106" s="303">
        <v>37</v>
      </c>
      <c r="G106" s="303"/>
      <c r="H106" s="303"/>
      <c r="I106" s="303"/>
      <c r="J106" s="303"/>
      <c r="K106" s="303"/>
      <c r="L106" s="303"/>
      <c r="M106" s="303"/>
      <c r="N106" s="303"/>
      <c r="O106" s="303"/>
      <c r="P106" s="303"/>
      <c r="Q106" s="303"/>
      <c r="R106" s="303"/>
      <c r="S106" s="303"/>
      <c r="T106" s="303"/>
      <c r="U106" s="303"/>
      <c r="V106" s="303"/>
      <c r="W106" s="303"/>
      <c r="X106" s="303"/>
      <c r="Y106" s="303"/>
      <c r="Z106" s="304"/>
      <c r="AA106" s="69">
        <f t="shared" si="3"/>
        <v>37</v>
      </c>
      <c r="AB106" s="201"/>
      <c r="AF106" s="327"/>
      <c r="AG106" s="46" t="s">
        <v>96</v>
      </c>
      <c r="AH106" s="47" t="s">
        <v>9</v>
      </c>
      <c r="AI106" s="46" t="s">
        <v>97</v>
      </c>
      <c r="AJ106" s="321"/>
      <c r="AK106" s="316">
        <v>1</v>
      </c>
      <c r="AL106" s="316"/>
      <c r="AM106" s="316"/>
      <c r="AN106" s="316"/>
      <c r="AO106" s="316"/>
      <c r="AP106" s="316"/>
      <c r="AQ106" s="316"/>
      <c r="AR106" s="316"/>
      <c r="AS106" s="316"/>
      <c r="AT106" s="316"/>
      <c r="AU106" s="316"/>
      <c r="AV106" s="316"/>
      <c r="AW106" s="316"/>
      <c r="AX106" s="316"/>
      <c r="AY106" s="316"/>
      <c r="AZ106" s="316"/>
      <c r="BA106" s="316"/>
      <c r="BB106" s="316"/>
      <c r="BC106" s="316"/>
      <c r="BD106" s="316"/>
      <c r="BE106" s="317"/>
      <c r="BF106" s="181">
        <f t="shared" si="4"/>
        <v>1</v>
      </c>
      <c r="BG106" s="225"/>
    </row>
    <row r="107" spans="1:59" ht="31.5" x14ac:dyDescent="0.25">
      <c r="A107" s="327"/>
      <c r="B107" s="46" t="s">
        <v>96</v>
      </c>
      <c r="C107" s="47" t="s">
        <v>9</v>
      </c>
      <c r="D107" s="46" t="s">
        <v>98</v>
      </c>
      <c r="E107" s="311"/>
      <c r="F107" s="303"/>
      <c r="G107" s="303"/>
      <c r="H107" s="303"/>
      <c r="I107" s="303"/>
      <c r="J107" s="303"/>
      <c r="K107" s="303"/>
      <c r="L107" s="303"/>
      <c r="M107" s="303"/>
      <c r="N107" s="303"/>
      <c r="O107" s="303"/>
      <c r="P107" s="303"/>
      <c r="Q107" s="303"/>
      <c r="R107" s="303"/>
      <c r="S107" s="303"/>
      <c r="T107" s="303"/>
      <c r="U107" s="303"/>
      <c r="V107" s="303"/>
      <c r="W107" s="303"/>
      <c r="X107" s="303"/>
      <c r="Y107" s="303"/>
      <c r="Z107" s="304"/>
      <c r="AA107" s="69">
        <f t="shared" si="3"/>
        <v>0</v>
      </c>
      <c r="AB107" s="201"/>
      <c r="AF107" s="327"/>
      <c r="AG107" s="46" t="s">
        <v>96</v>
      </c>
      <c r="AH107" s="47" t="s">
        <v>9</v>
      </c>
      <c r="AI107" s="46" t="s">
        <v>98</v>
      </c>
      <c r="AJ107" s="321"/>
      <c r="AK107" s="316"/>
      <c r="AL107" s="316"/>
      <c r="AM107" s="316"/>
      <c r="AN107" s="316"/>
      <c r="AO107" s="316"/>
      <c r="AP107" s="316"/>
      <c r="AQ107" s="316"/>
      <c r="AR107" s="316"/>
      <c r="AS107" s="316"/>
      <c r="AT107" s="316"/>
      <c r="AU107" s="316"/>
      <c r="AV107" s="316"/>
      <c r="AW107" s="316"/>
      <c r="AX107" s="316"/>
      <c r="AY107" s="316"/>
      <c r="AZ107" s="316"/>
      <c r="BA107" s="316"/>
      <c r="BB107" s="316"/>
      <c r="BC107" s="316"/>
      <c r="BD107" s="316"/>
      <c r="BE107" s="317"/>
      <c r="BF107" s="181">
        <f t="shared" si="4"/>
        <v>0</v>
      </c>
      <c r="BG107" s="225"/>
    </row>
    <row r="108" spans="1:59" ht="31.5" x14ac:dyDescent="0.25">
      <c r="A108" s="327"/>
      <c r="B108" s="46" t="s">
        <v>96</v>
      </c>
      <c r="C108" s="47" t="s">
        <v>9</v>
      </c>
      <c r="D108" s="46" t="s">
        <v>99</v>
      </c>
      <c r="E108" s="311"/>
      <c r="F108" s="303">
        <v>9</v>
      </c>
      <c r="G108" s="303"/>
      <c r="H108" s="303"/>
      <c r="I108" s="303"/>
      <c r="J108" s="303"/>
      <c r="K108" s="303"/>
      <c r="L108" s="303"/>
      <c r="M108" s="303"/>
      <c r="N108" s="303"/>
      <c r="O108" s="303"/>
      <c r="P108" s="303"/>
      <c r="Q108" s="303"/>
      <c r="R108" s="303"/>
      <c r="S108" s="303"/>
      <c r="T108" s="303"/>
      <c r="U108" s="303"/>
      <c r="V108" s="303"/>
      <c r="W108" s="303"/>
      <c r="X108" s="303"/>
      <c r="Y108" s="303"/>
      <c r="Z108" s="304"/>
      <c r="AA108" s="69">
        <f t="shared" si="3"/>
        <v>9</v>
      </c>
      <c r="AB108" s="201"/>
      <c r="AF108" s="327"/>
      <c r="AG108" s="46" t="s">
        <v>96</v>
      </c>
      <c r="AH108" s="47" t="s">
        <v>9</v>
      </c>
      <c r="AI108" s="46" t="s">
        <v>99</v>
      </c>
      <c r="AJ108" s="321"/>
      <c r="AK108" s="316">
        <v>1</v>
      </c>
      <c r="AL108" s="316"/>
      <c r="AM108" s="316"/>
      <c r="AN108" s="316"/>
      <c r="AO108" s="316"/>
      <c r="AP108" s="316"/>
      <c r="AQ108" s="316"/>
      <c r="AR108" s="316"/>
      <c r="AS108" s="316"/>
      <c r="AT108" s="316"/>
      <c r="AU108" s="316"/>
      <c r="AV108" s="316"/>
      <c r="AW108" s="316"/>
      <c r="AX108" s="316"/>
      <c r="AY108" s="316"/>
      <c r="AZ108" s="316"/>
      <c r="BA108" s="316"/>
      <c r="BB108" s="316"/>
      <c r="BC108" s="316"/>
      <c r="BD108" s="316"/>
      <c r="BE108" s="317"/>
      <c r="BF108" s="181">
        <f t="shared" si="4"/>
        <v>1</v>
      </c>
      <c r="BG108" s="225"/>
    </row>
    <row r="109" spans="1:59" ht="15.75" x14ac:dyDescent="0.25">
      <c r="A109" s="326"/>
      <c r="B109" s="42" t="s">
        <v>96</v>
      </c>
      <c r="C109" s="43" t="s">
        <v>9</v>
      </c>
      <c r="D109" s="42" t="s">
        <v>100</v>
      </c>
      <c r="E109" s="311"/>
      <c r="F109" s="303">
        <v>5</v>
      </c>
      <c r="G109" s="303"/>
      <c r="H109" s="303"/>
      <c r="I109" s="303"/>
      <c r="J109" s="303"/>
      <c r="K109" s="303"/>
      <c r="L109" s="303"/>
      <c r="M109" s="303"/>
      <c r="N109" s="303"/>
      <c r="O109" s="303"/>
      <c r="P109" s="303"/>
      <c r="Q109" s="303"/>
      <c r="R109" s="303"/>
      <c r="S109" s="303"/>
      <c r="T109" s="303"/>
      <c r="U109" s="303"/>
      <c r="V109" s="303"/>
      <c r="W109" s="303"/>
      <c r="X109" s="303"/>
      <c r="Y109" s="303"/>
      <c r="Z109" s="304"/>
      <c r="AA109" s="69">
        <f t="shared" si="3"/>
        <v>5</v>
      </c>
      <c r="AB109" s="202"/>
      <c r="AF109" s="326"/>
      <c r="AG109" s="42" t="s">
        <v>96</v>
      </c>
      <c r="AH109" s="43" t="s">
        <v>9</v>
      </c>
      <c r="AI109" s="42" t="s">
        <v>100</v>
      </c>
      <c r="AJ109" s="321"/>
      <c r="AK109" s="316">
        <v>1</v>
      </c>
      <c r="AL109" s="316"/>
      <c r="AM109" s="316"/>
      <c r="AN109" s="316"/>
      <c r="AO109" s="316"/>
      <c r="AP109" s="316"/>
      <c r="AQ109" s="316"/>
      <c r="AR109" s="316"/>
      <c r="AS109" s="316"/>
      <c r="AT109" s="316"/>
      <c r="AU109" s="316"/>
      <c r="AV109" s="316"/>
      <c r="AW109" s="316"/>
      <c r="AX109" s="316"/>
      <c r="AY109" s="316"/>
      <c r="AZ109" s="316"/>
      <c r="BA109" s="316"/>
      <c r="BB109" s="316"/>
      <c r="BC109" s="316"/>
      <c r="BD109" s="316"/>
      <c r="BE109" s="317"/>
      <c r="BF109" s="181">
        <f t="shared" si="4"/>
        <v>1</v>
      </c>
      <c r="BG109" s="226"/>
    </row>
    <row r="110" spans="1:59" ht="15.75" x14ac:dyDescent="0.25">
      <c r="A110" s="300"/>
      <c r="B110" s="44" t="s">
        <v>101</v>
      </c>
      <c r="C110" s="45" t="s">
        <v>9</v>
      </c>
      <c r="D110" s="44" t="s">
        <v>101</v>
      </c>
      <c r="E110" s="311"/>
      <c r="F110" s="303"/>
      <c r="G110" s="303"/>
      <c r="H110" s="303"/>
      <c r="I110" s="303"/>
      <c r="J110" s="303"/>
      <c r="K110" s="303"/>
      <c r="L110" s="303"/>
      <c r="M110" s="303"/>
      <c r="N110" s="303"/>
      <c r="O110" s="303"/>
      <c r="P110" s="303"/>
      <c r="Q110" s="303"/>
      <c r="R110" s="303"/>
      <c r="S110" s="303"/>
      <c r="T110" s="303"/>
      <c r="U110" s="303"/>
      <c r="V110" s="303"/>
      <c r="W110" s="303"/>
      <c r="X110" s="303"/>
      <c r="Y110" s="303"/>
      <c r="Z110" s="304"/>
      <c r="AA110" s="69">
        <f t="shared" si="3"/>
        <v>0</v>
      </c>
      <c r="AB110" s="146">
        <f>SUM(AA110)</f>
        <v>0</v>
      </c>
      <c r="AF110" s="300"/>
      <c r="AG110" s="44" t="s">
        <v>101</v>
      </c>
      <c r="AH110" s="45" t="s">
        <v>9</v>
      </c>
      <c r="AI110" s="44" t="s">
        <v>101</v>
      </c>
      <c r="AJ110" s="321"/>
      <c r="AK110" s="316"/>
      <c r="AL110" s="316"/>
      <c r="AM110" s="316"/>
      <c r="AN110" s="316"/>
      <c r="AO110" s="316"/>
      <c r="AP110" s="316"/>
      <c r="AQ110" s="316"/>
      <c r="AR110" s="316"/>
      <c r="AS110" s="316"/>
      <c r="AT110" s="316"/>
      <c r="AU110" s="316"/>
      <c r="AV110" s="316"/>
      <c r="AW110" s="316"/>
      <c r="AX110" s="316"/>
      <c r="AY110" s="316"/>
      <c r="AZ110" s="316"/>
      <c r="BA110" s="316"/>
      <c r="BB110" s="316"/>
      <c r="BC110" s="316"/>
      <c r="BD110" s="316"/>
      <c r="BE110" s="317"/>
      <c r="BF110" s="181">
        <f t="shared" si="4"/>
        <v>0</v>
      </c>
      <c r="BG110" s="190">
        <v>1</v>
      </c>
    </row>
    <row r="111" spans="1:59" ht="15.75" x14ac:dyDescent="0.25">
      <c r="A111" s="328"/>
      <c r="B111" s="40" t="s">
        <v>102</v>
      </c>
      <c r="C111" s="41" t="s">
        <v>10</v>
      </c>
      <c r="D111" s="40" t="s">
        <v>103</v>
      </c>
      <c r="E111" s="311"/>
      <c r="F111" s="303"/>
      <c r="G111" s="303">
        <v>46</v>
      </c>
      <c r="H111" s="303"/>
      <c r="I111" s="303"/>
      <c r="J111" s="303"/>
      <c r="K111" s="303"/>
      <c r="L111" s="303"/>
      <c r="M111" s="303"/>
      <c r="N111" s="303"/>
      <c r="O111" s="303"/>
      <c r="P111" s="303"/>
      <c r="Q111" s="303"/>
      <c r="R111" s="303"/>
      <c r="S111" s="303"/>
      <c r="T111" s="303"/>
      <c r="U111" s="303"/>
      <c r="V111" s="303"/>
      <c r="W111" s="303"/>
      <c r="X111" s="303"/>
      <c r="Y111" s="303"/>
      <c r="Z111" s="304"/>
      <c r="AA111" s="69">
        <f t="shared" si="3"/>
        <v>46</v>
      </c>
      <c r="AB111" s="236">
        <f>SUM(AA111:AA113)</f>
        <v>60</v>
      </c>
      <c r="AF111" s="328"/>
      <c r="AG111" s="40" t="s">
        <v>102</v>
      </c>
      <c r="AH111" s="41" t="s">
        <v>10</v>
      </c>
      <c r="AI111" s="40" t="s">
        <v>103</v>
      </c>
      <c r="AJ111" s="321"/>
      <c r="AK111" s="316"/>
      <c r="AL111" s="316">
        <v>1</v>
      </c>
      <c r="AM111" s="316"/>
      <c r="AN111" s="316"/>
      <c r="AO111" s="316"/>
      <c r="AP111" s="316"/>
      <c r="AQ111" s="316"/>
      <c r="AR111" s="316"/>
      <c r="AS111" s="316"/>
      <c r="AT111" s="316"/>
      <c r="AU111" s="316"/>
      <c r="AV111" s="316"/>
      <c r="AW111" s="316"/>
      <c r="AX111" s="316"/>
      <c r="AY111" s="316"/>
      <c r="AZ111" s="316"/>
      <c r="BA111" s="316"/>
      <c r="BB111" s="316"/>
      <c r="BC111" s="316"/>
      <c r="BD111" s="316"/>
      <c r="BE111" s="317"/>
      <c r="BF111" s="181">
        <f t="shared" si="4"/>
        <v>1</v>
      </c>
      <c r="BG111" s="225">
        <v>1</v>
      </c>
    </row>
    <row r="112" spans="1:59" ht="15.75" x14ac:dyDescent="0.25">
      <c r="A112" s="327"/>
      <c r="B112" s="40" t="s">
        <v>102</v>
      </c>
      <c r="C112" s="41" t="s">
        <v>10</v>
      </c>
      <c r="D112" s="59" t="s">
        <v>104</v>
      </c>
      <c r="E112" s="311"/>
      <c r="F112" s="303"/>
      <c r="G112" s="303">
        <v>14</v>
      </c>
      <c r="H112" s="303"/>
      <c r="I112" s="303"/>
      <c r="J112" s="303"/>
      <c r="K112" s="303"/>
      <c r="L112" s="303"/>
      <c r="M112" s="303"/>
      <c r="N112" s="303"/>
      <c r="O112" s="303"/>
      <c r="P112" s="303"/>
      <c r="Q112" s="303"/>
      <c r="R112" s="303"/>
      <c r="S112" s="303"/>
      <c r="T112" s="303"/>
      <c r="U112" s="303"/>
      <c r="V112" s="303"/>
      <c r="W112" s="303"/>
      <c r="X112" s="303"/>
      <c r="Y112" s="303"/>
      <c r="Z112" s="304"/>
      <c r="AA112" s="69">
        <f t="shared" si="3"/>
        <v>14</v>
      </c>
      <c r="AB112" s="201"/>
      <c r="AF112" s="327"/>
      <c r="AG112" s="40" t="s">
        <v>102</v>
      </c>
      <c r="AH112" s="41" t="s">
        <v>10</v>
      </c>
      <c r="AI112" s="59" t="s">
        <v>104</v>
      </c>
      <c r="AJ112" s="321"/>
      <c r="AK112" s="316"/>
      <c r="AL112" s="316">
        <v>1</v>
      </c>
      <c r="AM112" s="316"/>
      <c r="AN112" s="316"/>
      <c r="AO112" s="316"/>
      <c r="AP112" s="316"/>
      <c r="AQ112" s="316"/>
      <c r="AR112" s="316"/>
      <c r="AS112" s="316"/>
      <c r="AT112" s="316"/>
      <c r="AU112" s="316"/>
      <c r="AV112" s="316"/>
      <c r="AW112" s="316"/>
      <c r="AX112" s="316"/>
      <c r="AY112" s="316"/>
      <c r="AZ112" s="316"/>
      <c r="BA112" s="316"/>
      <c r="BB112" s="316"/>
      <c r="BC112" s="316"/>
      <c r="BD112" s="316"/>
      <c r="BE112" s="317"/>
      <c r="BF112" s="181">
        <f t="shared" si="4"/>
        <v>1</v>
      </c>
      <c r="BG112" s="225"/>
    </row>
    <row r="113" spans="1:59" ht="31.5" x14ac:dyDescent="0.25">
      <c r="A113" s="326"/>
      <c r="B113" s="42" t="s">
        <v>102</v>
      </c>
      <c r="C113" s="43" t="s">
        <v>10</v>
      </c>
      <c r="D113" s="42" t="s">
        <v>191</v>
      </c>
      <c r="E113" s="311"/>
      <c r="F113" s="303"/>
      <c r="G113" s="303"/>
      <c r="H113" s="303"/>
      <c r="I113" s="303"/>
      <c r="J113" s="303"/>
      <c r="K113" s="303"/>
      <c r="L113" s="303"/>
      <c r="M113" s="303"/>
      <c r="N113" s="303"/>
      <c r="O113" s="303"/>
      <c r="P113" s="303"/>
      <c r="Q113" s="303"/>
      <c r="R113" s="303"/>
      <c r="S113" s="303"/>
      <c r="T113" s="303"/>
      <c r="U113" s="303"/>
      <c r="V113" s="303"/>
      <c r="W113" s="303"/>
      <c r="X113" s="303"/>
      <c r="Y113" s="303"/>
      <c r="Z113" s="304"/>
      <c r="AA113" s="69">
        <f t="shared" si="3"/>
        <v>0</v>
      </c>
      <c r="AB113" s="202"/>
      <c r="AF113" s="326"/>
      <c r="AG113" s="42" t="s">
        <v>102</v>
      </c>
      <c r="AH113" s="43" t="s">
        <v>10</v>
      </c>
      <c r="AI113" s="42" t="s">
        <v>191</v>
      </c>
      <c r="AJ113" s="321"/>
      <c r="AK113" s="316"/>
      <c r="AL113" s="316"/>
      <c r="AM113" s="316"/>
      <c r="AN113" s="316"/>
      <c r="AO113" s="316"/>
      <c r="AP113" s="316"/>
      <c r="AQ113" s="316"/>
      <c r="AR113" s="316"/>
      <c r="AS113" s="316"/>
      <c r="AT113" s="316"/>
      <c r="AU113" s="316"/>
      <c r="AV113" s="316"/>
      <c r="AW113" s="316"/>
      <c r="AX113" s="316"/>
      <c r="AY113" s="316"/>
      <c r="AZ113" s="316"/>
      <c r="BA113" s="316"/>
      <c r="BB113" s="316"/>
      <c r="BC113" s="316"/>
      <c r="BD113" s="316"/>
      <c r="BE113" s="317"/>
      <c r="BF113" s="181">
        <f t="shared" si="4"/>
        <v>0</v>
      </c>
      <c r="BG113" s="226"/>
    </row>
    <row r="114" spans="1:59" ht="47.25" x14ac:dyDescent="0.25">
      <c r="A114" s="328"/>
      <c r="B114" s="46" t="s">
        <v>105</v>
      </c>
      <c r="C114" s="47" t="s">
        <v>14</v>
      </c>
      <c r="D114" s="53" t="s">
        <v>106</v>
      </c>
      <c r="E114" s="311"/>
      <c r="F114" s="303"/>
      <c r="G114" s="303"/>
      <c r="H114" s="303"/>
      <c r="I114" s="303"/>
      <c r="J114" s="303"/>
      <c r="K114" s="303"/>
      <c r="L114" s="303">
        <v>14</v>
      </c>
      <c r="M114" s="303"/>
      <c r="N114" s="303"/>
      <c r="O114" s="303"/>
      <c r="P114" s="303"/>
      <c r="Q114" s="303"/>
      <c r="R114" s="303"/>
      <c r="S114" s="303"/>
      <c r="T114" s="303"/>
      <c r="U114" s="303"/>
      <c r="V114" s="303"/>
      <c r="W114" s="303"/>
      <c r="X114" s="303"/>
      <c r="Y114" s="303"/>
      <c r="Z114" s="304"/>
      <c r="AA114" s="69">
        <f t="shared" si="3"/>
        <v>14</v>
      </c>
      <c r="AB114" s="203">
        <f>SUM(AA114:AA122)</f>
        <v>59</v>
      </c>
      <c r="AF114" s="328"/>
      <c r="AG114" s="46" t="s">
        <v>105</v>
      </c>
      <c r="AH114" s="47" t="s">
        <v>14</v>
      </c>
      <c r="AI114" s="53" t="s">
        <v>106</v>
      </c>
      <c r="AJ114" s="321"/>
      <c r="AK114" s="316"/>
      <c r="AL114" s="316"/>
      <c r="AM114" s="316"/>
      <c r="AN114" s="316"/>
      <c r="AO114" s="316"/>
      <c r="AP114" s="316"/>
      <c r="AQ114" s="316">
        <v>1</v>
      </c>
      <c r="AR114" s="316"/>
      <c r="AS114" s="316"/>
      <c r="AT114" s="316"/>
      <c r="AU114" s="316"/>
      <c r="AV114" s="316"/>
      <c r="AW114" s="316"/>
      <c r="AX114" s="316"/>
      <c r="AY114" s="316"/>
      <c r="AZ114" s="316"/>
      <c r="BA114" s="316"/>
      <c r="BB114" s="316"/>
      <c r="BC114" s="316"/>
      <c r="BD114" s="316"/>
      <c r="BE114" s="317"/>
      <c r="BF114" s="181">
        <f t="shared" si="4"/>
        <v>1</v>
      </c>
      <c r="BG114" s="227">
        <v>1</v>
      </c>
    </row>
    <row r="115" spans="1:59" ht="15.75" x14ac:dyDescent="0.25">
      <c r="A115" s="327"/>
      <c r="B115" s="46" t="s">
        <v>105</v>
      </c>
      <c r="C115" s="47" t="s">
        <v>14</v>
      </c>
      <c r="D115" s="305" t="s">
        <v>107</v>
      </c>
      <c r="E115" s="311"/>
      <c r="F115" s="303"/>
      <c r="G115" s="303"/>
      <c r="H115" s="303"/>
      <c r="I115" s="303"/>
      <c r="J115" s="303"/>
      <c r="K115" s="303"/>
      <c r="L115" s="303"/>
      <c r="M115" s="303"/>
      <c r="N115" s="303"/>
      <c r="O115" s="303"/>
      <c r="P115" s="303"/>
      <c r="Q115" s="303"/>
      <c r="R115" s="303"/>
      <c r="S115" s="303"/>
      <c r="T115" s="303"/>
      <c r="U115" s="303"/>
      <c r="V115" s="303"/>
      <c r="W115" s="303"/>
      <c r="X115" s="303"/>
      <c r="Y115" s="303"/>
      <c r="Z115" s="304"/>
      <c r="AA115" s="69">
        <f t="shared" si="3"/>
        <v>0</v>
      </c>
      <c r="AB115" s="201"/>
      <c r="AF115" s="327"/>
      <c r="AG115" s="46" t="s">
        <v>105</v>
      </c>
      <c r="AH115" s="47" t="s">
        <v>14</v>
      </c>
      <c r="AI115" s="305" t="s">
        <v>107</v>
      </c>
      <c r="AJ115" s="321"/>
      <c r="AK115" s="316"/>
      <c r="AL115" s="316"/>
      <c r="AM115" s="316"/>
      <c r="AN115" s="316"/>
      <c r="AO115" s="316"/>
      <c r="AP115" s="316"/>
      <c r="AQ115" s="316"/>
      <c r="AR115" s="316"/>
      <c r="AS115" s="316"/>
      <c r="AT115" s="316"/>
      <c r="AU115" s="316"/>
      <c r="AV115" s="316"/>
      <c r="AW115" s="316"/>
      <c r="AX115" s="316"/>
      <c r="AY115" s="316"/>
      <c r="AZ115" s="316"/>
      <c r="BA115" s="316"/>
      <c r="BB115" s="316"/>
      <c r="BC115" s="316"/>
      <c r="BD115" s="316"/>
      <c r="BE115" s="317"/>
      <c r="BF115" s="181">
        <f t="shared" si="4"/>
        <v>0</v>
      </c>
      <c r="BG115" s="225"/>
    </row>
    <row r="116" spans="1:59" ht="47.25" x14ac:dyDescent="0.25">
      <c r="A116" s="327"/>
      <c r="B116" s="46" t="s">
        <v>105</v>
      </c>
      <c r="C116" s="47" t="s">
        <v>14</v>
      </c>
      <c r="D116" s="305" t="s">
        <v>108</v>
      </c>
      <c r="E116" s="311"/>
      <c r="F116" s="303"/>
      <c r="G116" s="303"/>
      <c r="H116" s="303"/>
      <c r="I116" s="303"/>
      <c r="J116" s="303"/>
      <c r="K116" s="303"/>
      <c r="L116" s="303"/>
      <c r="M116" s="303"/>
      <c r="N116" s="303"/>
      <c r="O116" s="303"/>
      <c r="P116" s="303"/>
      <c r="Q116" s="303"/>
      <c r="R116" s="303"/>
      <c r="S116" s="303"/>
      <c r="T116" s="303"/>
      <c r="U116" s="303"/>
      <c r="V116" s="303"/>
      <c r="W116" s="303"/>
      <c r="X116" s="303"/>
      <c r="Y116" s="303"/>
      <c r="Z116" s="304"/>
      <c r="AA116" s="69">
        <f t="shared" si="3"/>
        <v>0</v>
      </c>
      <c r="AB116" s="201"/>
      <c r="AF116" s="327"/>
      <c r="AG116" s="46" t="s">
        <v>105</v>
      </c>
      <c r="AH116" s="47" t="s">
        <v>14</v>
      </c>
      <c r="AI116" s="305" t="s">
        <v>108</v>
      </c>
      <c r="AJ116" s="321"/>
      <c r="AK116" s="316"/>
      <c r="AL116" s="316"/>
      <c r="AM116" s="316"/>
      <c r="AN116" s="316"/>
      <c r="AO116" s="316"/>
      <c r="AP116" s="316"/>
      <c r="AQ116" s="316"/>
      <c r="AR116" s="316"/>
      <c r="AS116" s="316"/>
      <c r="AT116" s="316"/>
      <c r="AU116" s="316"/>
      <c r="AV116" s="316"/>
      <c r="AW116" s="316"/>
      <c r="AX116" s="316"/>
      <c r="AY116" s="316"/>
      <c r="AZ116" s="316"/>
      <c r="BA116" s="316"/>
      <c r="BB116" s="316"/>
      <c r="BC116" s="316"/>
      <c r="BD116" s="316"/>
      <c r="BE116" s="317"/>
      <c r="BF116" s="181">
        <f t="shared" si="4"/>
        <v>0</v>
      </c>
      <c r="BG116" s="225"/>
    </row>
    <row r="117" spans="1:59" ht="15.75" x14ac:dyDescent="0.25">
      <c r="A117" s="327"/>
      <c r="B117" s="46" t="s">
        <v>105</v>
      </c>
      <c r="C117" s="47" t="s">
        <v>14</v>
      </c>
      <c r="D117" s="305" t="s">
        <v>109</v>
      </c>
      <c r="E117" s="311"/>
      <c r="F117" s="303"/>
      <c r="G117" s="303"/>
      <c r="H117" s="303"/>
      <c r="I117" s="303"/>
      <c r="J117" s="303"/>
      <c r="K117" s="303"/>
      <c r="L117" s="303"/>
      <c r="M117" s="303"/>
      <c r="N117" s="303"/>
      <c r="O117" s="303"/>
      <c r="P117" s="303"/>
      <c r="Q117" s="303"/>
      <c r="R117" s="303"/>
      <c r="S117" s="303"/>
      <c r="T117" s="303"/>
      <c r="U117" s="303"/>
      <c r="V117" s="303"/>
      <c r="W117" s="303"/>
      <c r="X117" s="303"/>
      <c r="Y117" s="303"/>
      <c r="Z117" s="304"/>
      <c r="AA117" s="69">
        <f t="shared" si="3"/>
        <v>0</v>
      </c>
      <c r="AB117" s="201"/>
      <c r="AF117" s="327"/>
      <c r="AG117" s="46" t="s">
        <v>105</v>
      </c>
      <c r="AH117" s="47" t="s">
        <v>14</v>
      </c>
      <c r="AI117" s="305" t="s">
        <v>109</v>
      </c>
      <c r="AJ117" s="321"/>
      <c r="AK117" s="316"/>
      <c r="AL117" s="316"/>
      <c r="AM117" s="316"/>
      <c r="AN117" s="316"/>
      <c r="AO117" s="316"/>
      <c r="AP117" s="316"/>
      <c r="AQ117" s="316"/>
      <c r="AR117" s="316"/>
      <c r="AS117" s="316"/>
      <c r="AT117" s="316"/>
      <c r="AU117" s="316"/>
      <c r="AV117" s="316"/>
      <c r="AW117" s="316"/>
      <c r="AX117" s="316"/>
      <c r="AY117" s="316"/>
      <c r="AZ117" s="316"/>
      <c r="BA117" s="316"/>
      <c r="BB117" s="316"/>
      <c r="BC117" s="316"/>
      <c r="BD117" s="316"/>
      <c r="BE117" s="317"/>
      <c r="BF117" s="181">
        <f t="shared" si="4"/>
        <v>0</v>
      </c>
      <c r="BG117" s="225"/>
    </row>
    <row r="118" spans="1:59" ht="15.75" x14ac:dyDescent="0.25">
      <c r="A118" s="327"/>
      <c r="B118" s="46" t="s">
        <v>105</v>
      </c>
      <c r="C118" s="47" t="s">
        <v>14</v>
      </c>
      <c r="D118" s="305" t="s">
        <v>110</v>
      </c>
      <c r="E118" s="311"/>
      <c r="F118" s="303"/>
      <c r="G118" s="303"/>
      <c r="H118" s="303"/>
      <c r="I118" s="303"/>
      <c r="J118" s="303"/>
      <c r="K118" s="303"/>
      <c r="L118" s="303"/>
      <c r="M118" s="303"/>
      <c r="N118" s="303"/>
      <c r="O118" s="303"/>
      <c r="P118" s="303"/>
      <c r="Q118" s="303"/>
      <c r="R118" s="303"/>
      <c r="S118" s="303"/>
      <c r="T118" s="303"/>
      <c r="U118" s="303"/>
      <c r="V118" s="303"/>
      <c r="W118" s="303"/>
      <c r="X118" s="303"/>
      <c r="Y118" s="303"/>
      <c r="Z118" s="304"/>
      <c r="AA118" s="69">
        <f t="shared" si="3"/>
        <v>0</v>
      </c>
      <c r="AB118" s="201"/>
      <c r="AF118" s="327"/>
      <c r="AG118" s="46" t="s">
        <v>105</v>
      </c>
      <c r="AH118" s="47" t="s">
        <v>14</v>
      </c>
      <c r="AI118" s="305" t="s">
        <v>110</v>
      </c>
      <c r="AJ118" s="321"/>
      <c r="AK118" s="316"/>
      <c r="AL118" s="316"/>
      <c r="AM118" s="316"/>
      <c r="AN118" s="316"/>
      <c r="AO118" s="316"/>
      <c r="AP118" s="316"/>
      <c r="AQ118" s="316"/>
      <c r="AR118" s="316"/>
      <c r="AS118" s="316"/>
      <c r="AT118" s="316"/>
      <c r="AU118" s="316"/>
      <c r="AV118" s="316"/>
      <c r="AW118" s="316"/>
      <c r="AX118" s="316"/>
      <c r="AY118" s="316"/>
      <c r="AZ118" s="316"/>
      <c r="BA118" s="316"/>
      <c r="BB118" s="316"/>
      <c r="BC118" s="316"/>
      <c r="BD118" s="316"/>
      <c r="BE118" s="317"/>
      <c r="BF118" s="181">
        <f t="shared" si="4"/>
        <v>0</v>
      </c>
      <c r="BG118" s="225"/>
    </row>
    <row r="119" spans="1:59" ht="31.5" x14ac:dyDescent="0.25">
      <c r="A119" s="327"/>
      <c r="B119" s="46" t="s">
        <v>105</v>
      </c>
      <c r="C119" s="47" t="s">
        <v>14</v>
      </c>
      <c r="D119" s="305" t="s">
        <v>112</v>
      </c>
      <c r="E119" s="311"/>
      <c r="F119" s="303"/>
      <c r="G119" s="303"/>
      <c r="H119" s="303"/>
      <c r="I119" s="303"/>
      <c r="J119" s="303"/>
      <c r="K119" s="303"/>
      <c r="L119" s="303"/>
      <c r="M119" s="303"/>
      <c r="N119" s="303"/>
      <c r="O119" s="303"/>
      <c r="P119" s="303"/>
      <c r="Q119" s="303"/>
      <c r="R119" s="303"/>
      <c r="S119" s="303"/>
      <c r="T119" s="303"/>
      <c r="U119" s="303"/>
      <c r="V119" s="303"/>
      <c r="W119" s="303"/>
      <c r="X119" s="303"/>
      <c r="Y119" s="303"/>
      <c r="Z119" s="304"/>
      <c r="AA119" s="69">
        <f t="shared" si="3"/>
        <v>0</v>
      </c>
      <c r="AB119" s="201"/>
      <c r="AF119" s="327"/>
      <c r="AG119" s="46" t="s">
        <v>105</v>
      </c>
      <c r="AH119" s="47" t="s">
        <v>14</v>
      </c>
      <c r="AI119" s="305" t="s">
        <v>112</v>
      </c>
      <c r="AJ119" s="321"/>
      <c r="AK119" s="316"/>
      <c r="AL119" s="316"/>
      <c r="AM119" s="316"/>
      <c r="AN119" s="316"/>
      <c r="AO119" s="316"/>
      <c r="AP119" s="316"/>
      <c r="AQ119" s="316"/>
      <c r="AR119" s="316"/>
      <c r="AS119" s="316"/>
      <c r="AT119" s="316"/>
      <c r="AU119" s="316"/>
      <c r="AV119" s="316"/>
      <c r="AW119" s="316"/>
      <c r="AX119" s="316"/>
      <c r="AY119" s="316"/>
      <c r="AZ119" s="316"/>
      <c r="BA119" s="316"/>
      <c r="BB119" s="316"/>
      <c r="BC119" s="316"/>
      <c r="BD119" s="316"/>
      <c r="BE119" s="317"/>
      <c r="BF119" s="181">
        <f t="shared" si="4"/>
        <v>0</v>
      </c>
      <c r="BG119" s="225"/>
    </row>
    <row r="120" spans="1:59" ht="31.5" x14ac:dyDescent="0.25">
      <c r="A120" s="327"/>
      <c r="B120" s="46" t="s">
        <v>105</v>
      </c>
      <c r="C120" s="47" t="s">
        <v>14</v>
      </c>
      <c r="D120" s="305" t="s">
        <v>113</v>
      </c>
      <c r="E120" s="311"/>
      <c r="F120" s="303"/>
      <c r="G120" s="303"/>
      <c r="H120" s="303"/>
      <c r="I120" s="303"/>
      <c r="J120" s="303"/>
      <c r="K120" s="303"/>
      <c r="L120" s="303"/>
      <c r="M120" s="303"/>
      <c r="N120" s="303"/>
      <c r="O120" s="303"/>
      <c r="P120" s="303"/>
      <c r="Q120" s="303"/>
      <c r="R120" s="303"/>
      <c r="S120" s="303"/>
      <c r="T120" s="303"/>
      <c r="U120" s="303"/>
      <c r="V120" s="303"/>
      <c r="W120" s="303"/>
      <c r="X120" s="303"/>
      <c r="Y120" s="303"/>
      <c r="Z120" s="304"/>
      <c r="AA120" s="69">
        <f t="shared" si="3"/>
        <v>0</v>
      </c>
      <c r="AB120" s="201"/>
      <c r="AF120" s="327"/>
      <c r="AG120" s="46" t="s">
        <v>105</v>
      </c>
      <c r="AH120" s="47" t="s">
        <v>14</v>
      </c>
      <c r="AI120" s="305" t="s">
        <v>113</v>
      </c>
      <c r="AJ120" s="321"/>
      <c r="AK120" s="316"/>
      <c r="AL120" s="316"/>
      <c r="AM120" s="316"/>
      <c r="AN120" s="316"/>
      <c r="AO120" s="316"/>
      <c r="AP120" s="316"/>
      <c r="AQ120" s="316"/>
      <c r="AR120" s="316"/>
      <c r="AS120" s="316"/>
      <c r="AT120" s="316"/>
      <c r="AU120" s="316"/>
      <c r="AV120" s="316"/>
      <c r="AW120" s="316"/>
      <c r="AX120" s="316"/>
      <c r="AY120" s="316"/>
      <c r="AZ120" s="316"/>
      <c r="BA120" s="316"/>
      <c r="BB120" s="316"/>
      <c r="BC120" s="316"/>
      <c r="BD120" s="316"/>
      <c r="BE120" s="317"/>
      <c r="BF120" s="181">
        <f t="shared" si="4"/>
        <v>0</v>
      </c>
      <c r="BG120" s="225"/>
    </row>
    <row r="121" spans="1:59" ht="15.75" x14ac:dyDescent="0.25">
      <c r="A121" s="327"/>
      <c r="B121" s="46" t="s">
        <v>105</v>
      </c>
      <c r="C121" s="47" t="s">
        <v>14</v>
      </c>
      <c r="D121" s="305" t="s">
        <v>111</v>
      </c>
      <c r="E121" s="311"/>
      <c r="F121" s="303"/>
      <c r="G121" s="303"/>
      <c r="H121" s="303"/>
      <c r="I121" s="303"/>
      <c r="J121" s="303"/>
      <c r="K121" s="303"/>
      <c r="L121" s="303">
        <v>40</v>
      </c>
      <c r="M121" s="303"/>
      <c r="N121" s="303"/>
      <c r="O121" s="303"/>
      <c r="P121" s="303"/>
      <c r="Q121" s="303"/>
      <c r="R121" s="303"/>
      <c r="S121" s="303"/>
      <c r="T121" s="303"/>
      <c r="U121" s="303"/>
      <c r="V121" s="303"/>
      <c r="W121" s="303"/>
      <c r="X121" s="303"/>
      <c r="Y121" s="303"/>
      <c r="Z121" s="304"/>
      <c r="AA121" s="69">
        <f t="shared" si="3"/>
        <v>40</v>
      </c>
      <c r="AB121" s="201"/>
      <c r="AF121" s="327"/>
      <c r="AG121" s="46" t="s">
        <v>105</v>
      </c>
      <c r="AH121" s="47" t="s">
        <v>14</v>
      </c>
      <c r="AI121" s="305" t="s">
        <v>111</v>
      </c>
      <c r="AJ121" s="321"/>
      <c r="AK121" s="316"/>
      <c r="AL121" s="316"/>
      <c r="AM121" s="316"/>
      <c r="AN121" s="316"/>
      <c r="AO121" s="316"/>
      <c r="AP121" s="316"/>
      <c r="AQ121" s="316">
        <v>1</v>
      </c>
      <c r="AR121" s="316"/>
      <c r="AS121" s="316"/>
      <c r="AT121" s="316"/>
      <c r="AU121" s="316"/>
      <c r="AV121" s="316"/>
      <c r="AW121" s="316"/>
      <c r="AX121" s="316"/>
      <c r="AY121" s="316"/>
      <c r="AZ121" s="316"/>
      <c r="BA121" s="316"/>
      <c r="BB121" s="316"/>
      <c r="BC121" s="316"/>
      <c r="BD121" s="316"/>
      <c r="BE121" s="317"/>
      <c r="BF121" s="181">
        <f t="shared" si="4"/>
        <v>1</v>
      </c>
      <c r="BG121" s="225"/>
    </row>
    <row r="122" spans="1:59" ht="63" x14ac:dyDescent="0.25">
      <c r="A122" s="326"/>
      <c r="B122" s="46" t="s">
        <v>105</v>
      </c>
      <c r="C122" s="47" t="s">
        <v>14</v>
      </c>
      <c r="D122" s="305" t="s">
        <v>192</v>
      </c>
      <c r="E122" s="311"/>
      <c r="F122" s="303"/>
      <c r="G122" s="303"/>
      <c r="H122" s="303"/>
      <c r="I122" s="303"/>
      <c r="J122" s="303"/>
      <c r="K122" s="303"/>
      <c r="L122" s="303">
        <v>5</v>
      </c>
      <c r="M122" s="303"/>
      <c r="N122" s="303"/>
      <c r="O122" s="303"/>
      <c r="P122" s="303"/>
      <c r="Q122" s="303"/>
      <c r="R122" s="303"/>
      <c r="S122" s="303"/>
      <c r="T122" s="303"/>
      <c r="U122" s="303"/>
      <c r="V122" s="303"/>
      <c r="W122" s="303"/>
      <c r="X122" s="303"/>
      <c r="Y122" s="303"/>
      <c r="Z122" s="304"/>
      <c r="AA122" s="69">
        <f t="shared" si="3"/>
        <v>5</v>
      </c>
      <c r="AB122" s="202"/>
      <c r="AF122" s="326"/>
      <c r="AG122" s="46" t="s">
        <v>105</v>
      </c>
      <c r="AH122" s="47" t="s">
        <v>14</v>
      </c>
      <c r="AI122" s="305" t="s">
        <v>192</v>
      </c>
      <c r="AJ122" s="321"/>
      <c r="AK122" s="316"/>
      <c r="AL122" s="316"/>
      <c r="AM122" s="316"/>
      <c r="AN122" s="316"/>
      <c r="AO122" s="316"/>
      <c r="AP122" s="316"/>
      <c r="AQ122" s="316">
        <v>1</v>
      </c>
      <c r="AR122" s="316"/>
      <c r="AS122" s="316"/>
      <c r="AT122" s="316"/>
      <c r="AU122" s="316"/>
      <c r="AV122" s="316"/>
      <c r="AW122" s="316"/>
      <c r="AX122" s="316"/>
      <c r="AY122" s="316"/>
      <c r="AZ122" s="316"/>
      <c r="BA122" s="316"/>
      <c r="BB122" s="316"/>
      <c r="BC122" s="316"/>
      <c r="BD122" s="316"/>
      <c r="BE122" s="317"/>
      <c r="BF122" s="181">
        <f t="shared" si="4"/>
        <v>1</v>
      </c>
      <c r="BG122" s="226"/>
    </row>
    <row r="123" spans="1:59" ht="63" x14ac:dyDescent="0.25">
      <c r="A123" s="300"/>
      <c r="B123" s="44" t="s">
        <v>193</v>
      </c>
      <c r="C123" s="45" t="s">
        <v>14</v>
      </c>
      <c r="D123" s="308" t="s">
        <v>194</v>
      </c>
      <c r="E123" s="311"/>
      <c r="F123" s="303"/>
      <c r="G123" s="303"/>
      <c r="H123" s="303"/>
      <c r="I123" s="303"/>
      <c r="J123" s="303"/>
      <c r="K123" s="303"/>
      <c r="L123" s="303">
        <v>1</v>
      </c>
      <c r="M123" s="303"/>
      <c r="N123" s="303"/>
      <c r="O123" s="303"/>
      <c r="P123" s="303"/>
      <c r="Q123" s="303"/>
      <c r="R123" s="303"/>
      <c r="S123" s="303"/>
      <c r="T123" s="303"/>
      <c r="U123" s="303"/>
      <c r="V123" s="303"/>
      <c r="W123" s="303"/>
      <c r="X123" s="303"/>
      <c r="Y123" s="303"/>
      <c r="Z123" s="304"/>
      <c r="AA123" s="69">
        <f t="shared" si="3"/>
        <v>1</v>
      </c>
      <c r="AB123" s="147">
        <f>SUM(AA123)</f>
        <v>1</v>
      </c>
      <c r="AF123" s="300"/>
      <c r="AG123" s="44" t="s">
        <v>193</v>
      </c>
      <c r="AH123" s="45" t="s">
        <v>14</v>
      </c>
      <c r="AI123" s="308" t="s">
        <v>194</v>
      </c>
      <c r="AJ123" s="321"/>
      <c r="AK123" s="316"/>
      <c r="AL123" s="316"/>
      <c r="AM123" s="316"/>
      <c r="AN123" s="316"/>
      <c r="AO123" s="316"/>
      <c r="AP123" s="316"/>
      <c r="AQ123" s="316">
        <v>1</v>
      </c>
      <c r="AR123" s="316"/>
      <c r="AS123" s="316"/>
      <c r="AT123" s="316"/>
      <c r="AU123" s="316"/>
      <c r="AV123" s="316"/>
      <c r="AW123" s="316"/>
      <c r="AX123" s="316"/>
      <c r="AY123" s="316"/>
      <c r="AZ123" s="316"/>
      <c r="BA123" s="316"/>
      <c r="BB123" s="316"/>
      <c r="BC123" s="316"/>
      <c r="BD123" s="316"/>
      <c r="BE123" s="317"/>
      <c r="BF123" s="181">
        <f t="shared" si="4"/>
        <v>1</v>
      </c>
      <c r="BG123" s="195">
        <f>SUM(BF123)</f>
        <v>1</v>
      </c>
    </row>
    <row r="124" spans="1:59" ht="47.25" x14ac:dyDescent="0.25">
      <c r="A124" s="328"/>
      <c r="B124" s="59" t="s">
        <v>114</v>
      </c>
      <c r="C124" s="57" t="s">
        <v>14</v>
      </c>
      <c r="D124" s="309" t="s">
        <v>116</v>
      </c>
      <c r="E124" s="311"/>
      <c r="F124" s="303"/>
      <c r="G124" s="303"/>
      <c r="H124" s="303"/>
      <c r="I124" s="303"/>
      <c r="J124" s="303"/>
      <c r="K124" s="303"/>
      <c r="L124" s="303"/>
      <c r="M124" s="303"/>
      <c r="N124" s="303"/>
      <c r="O124" s="303"/>
      <c r="P124" s="303"/>
      <c r="Q124" s="303"/>
      <c r="R124" s="303"/>
      <c r="S124" s="303"/>
      <c r="T124" s="303"/>
      <c r="U124" s="303"/>
      <c r="V124" s="303"/>
      <c r="W124" s="303"/>
      <c r="X124" s="303"/>
      <c r="Y124" s="303"/>
      <c r="Z124" s="304"/>
      <c r="AA124" s="69">
        <f t="shared" si="3"/>
        <v>0</v>
      </c>
      <c r="AB124" s="203">
        <f>SUM(AA124:AA125)</f>
        <v>0</v>
      </c>
      <c r="AF124" s="328"/>
      <c r="AG124" s="59" t="s">
        <v>114</v>
      </c>
      <c r="AH124" s="57" t="s">
        <v>14</v>
      </c>
      <c r="AI124" s="309" t="s">
        <v>116</v>
      </c>
      <c r="AJ124" s="321"/>
      <c r="AK124" s="316"/>
      <c r="AL124" s="316"/>
      <c r="AM124" s="316"/>
      <c r="AN124" s="316"/>
      <c r="AO124" s="316"/>
      <c r="AP124" s="316"/>
      <c r="AQ124" s="316"/>
      <c r="AR124" s="316"/>
      <c r="AS124" s="316"/>
      <c r="AT124" s="316"/>
      <c r="AU124" s="316"/>
      <c r="AV124" s="316"/>
      <c r="AW124" s="316"/>
      <c r="AX124" s="316"/>
      <c r="AY124" s="316"/>
      <c r="AZ124" s="316"/>
      <c r="BA124" s="316"/>
      <c r="BB124" s="316"/>
      <c r="BC124" s="316"/>
      <c r="BD124" s="316"/>
      <c r="BE124" s="317"/>
      <c r="BF124" s="181">
        <f t="shared" si="4"/>
        <v>0</v>
      </c>
      <c r="BG124" s="227">
        <f>SUM(BF124:BF125)</f>
        <v>0</v>
      </c>
    </row>
    <row r="125" spans="1:59" ht="47.25" x14ac:dyDescent="0.25">
      <c r="A125" s="326"/>
      <c r="B125" s="58" t="s">
        <v>114</v>
      </c>
      <c r="C125" s="57" t="s">
        <v>14</v>
      </c>
      <c r="D125" s="306" t="s">
        <v>115</v>
      </c>
      <c r="E125" s="311"/>
      <c r="F125" s="303"/>
      <c r="G125" s="303"/>
      <c r="H125" s="303"/>
      <c r="I125" s="303"/>
      <c r="J125" s="303"/>
      <c r="K125" s="303"/>
      <c r="L125" s="303"/>
      <c r="M125" s="303"/>
      <c r="N125" s="303"/>
      <c r="O125" s="303"/>
      <c r="P125" s="303"/>
      <c r="Q125" s="303"/>
      <c r="R125" s="303"/>
      <c r="S125" s="303"/>
      <c r="T125" s="303"/>
      <c r="U125" s="303"/>
      <c r="V125" s="303"/>
      <c r="W125" s="303"/>
      <c r="X125" s="303"/>
      <c r="Y125" s="303"/>
      <c r="Z125" s="304"/>
      <c r="AA125" s="69">
        <f t="shared" si="3"/>
        <v>0</v>
      </c>
      <c r="AB125" s="202"/>
      <c r="AF125" s="326"/>
      <c r="AG125" s="58" t="s">
        <v>114</v>
      </c>
      <c r="AH125" s="57" t="s">
        <v>14</v>
      </c>
      <c r="AI125" s="306" t="s">
        <v>115</v>
      </c>
      <c r="AJ125" s="321"/>
      <c r="AK125" s="316"/>
      <c r="AL125" s="316"/>
      <c r="AM125" s="316"/>
      <c r="AN125" s="316"/>
      <c r="AO125" s="316"/>
      <c r="AP125" s="316"/>
      <c r="AQ125" s="316"/>
      <c r="AR125" s="316"/>
      <c r="AS125" s="316"/>
      <c r="AT125" s="316"/>
      <c r="AU125" s="316"/>
      <c r="AV125" s="316"/>
      <c r="AW125" s="316"/>
      <c r="AX125" s="316"/>
      <c r="AY125" s="316"/>
      <c r="AZ125" s="316"/>
      <c r="BA125" s="316"/>
      <c r="BB125" s="316"/>
      <c r="BC125" s="316"/>
      <c r="BD125" s="316"/>
      <c r="BE125" s="317"/>
      <c r="BF125" s="181">
        <f t="shared" si="4"/>
        <v>0</v>
      </c>
      <c r="BG125" s="226"/>
    </row>
    <row r="126" spans="1:59" ht="31.5" x14ac:dyDescent="0.25">
      <c r="A126" s="328"/>
      <c r="B126" s="40" t="s">
        <v>195</v>
      </c>
      <c r="C126" s="50" t="s">
        <v>16</v>
      </c>
      <c r="D126" s="49" t="s">
        <v>117</v>
      </c>
      <c r="E126" s="311"/>
      <c r="F126" s="303"/>
      <c r="G126" s="303"/>
      <c r="H126" s="303"/>
      <c r="I126" s="303"/>
      <c r="J126" s="303"/>
      <c r="K126" s="303"/>
      <c r="L126" s="303"/>
      <c r="M126" s="303"/>
      <c r="N126" s="303">
        <v>4</v>
      </c>
      <c r="O126" s="303"/>
      <c r="P126" s="303"/>
      <c r="Q126" s="303"/>
      <c r="R126" s="303"/>
      <c r="S126" s="303"/>
      <c r="T126" s="303"/>
      <c r="U126" s="303"/>
      <c r="V126" s="303"/>
      <c r="W126" s="303"/>
      <c r="X126" s="303"/>
      <c r="Y126" s="303"/>
      <c r="Z126" s="304"/>
      <c r="AA126" s="69">
        <f t="shared" si="3"/>
        <v>4</v>
      </c>
      <c r="AB126" s="203">
        <f>SUM(AA126:AA129)</f>
        <v>39</v>
      </c>
      <c r="AF126" s="328"/>
      <c r="AG126" s="40" t="s">
        <v>195</v>
      </c>
      <c r="AH126" s="50" t="s">
        <v>16</v>
      </c>
      <c r="AI126" s="49" t="s">
        <v>117</v>
      </c>
      <c r="AJ126" s="321"/>
      <c r="AK126" s="316"/>
      <c r="AL126" s="316"/>
      <c r="AM126" s="316"/>
      <c r="AN126" s="316"/>
      <c r="AO126" s="316"/>
      <c r="AP126" s="316"/>
      <c r="AQ126" s="316"/>
      <c r="AR126" s="316"/>
      <c r="AS126" s="316">
        <v>1</v>
      </c>
      <c r="AT126" s="316"/>
      <c r="AU126" s="316"/>
      <c r="AV126" s="316"/>
      <c r="AW126" s="316"/>
      <c r="AX126" s="316"/>
      <c r="AY126" s="316"/>
      <c r="AZ126" s="316"/>
      <c r="BA126" s="316"/>
      <c r="BB126" s="316"/>
      <c r="BC126" s="316"/>
      <c r="BD126" s="316"/>
      <c r="BE126" s="317"/>
      <c r="BF126" s="181">
        <f t="shared" si="4"/>
        <v>1</v>
      </c>
      <c r="BG126" s="227">
        <v>1</v>
      </c>
    </row>
    <row r="127" spans="1:59" ht="31.5" x14ac:dyDescent="0.25">
      <c r="A127" s="327"/>
      <c r="B127" s="46" t="s">
        <v>195</v>
      </c>
      <c r="C127" s="47" t="s">
        <v>16</v>
      </c>
      <c r="D127" s="46" t="s">
        <v>118</v>
      </c>
      <c r="E127" s="311"/>
      <c r="F127" s="303"/>
      <c r="G127" s="303"/>
      <c r="H127" s="303"/>
      <c r="I127" s="303"/>
      <c r="J127" s="303"/>
      <c r="K127" s="303"/>
      <c r="L127" s="303"/>
      <c r="M127" s="303"/>
      <c r="N127" s="303">
        <v>11</v>
      </c>
      <c r="O127" s="303"/>
      <c r="P127" s="303"/>
      <c r="Q127" s="303"/>
      <c r="R127" s="303"/>
      <c r="S127" s="303"/>
      <c r="T127" s="303"/>
      <c r="U127" s="303"/>
      <c r="V127" s="303"/>
      <c r="W127" s="303"/>
      <c r="X127" s="303"/>
      <c r="Y127" s="303"/>
      <c r="Z127" s="304"/>
      <c r="AA127" s="69">
        <f t="shared" si="3"/>
        <v>11</v>
      </c>
      <c r="AB127" s="201"/>
      <c r="AF127" s="327"/>
      <c r="AG127" s="46" t="s">
        <v>195</v>
      </c>
      <c r="AH127" s="47" t="s">
        <v>16</v>
      </c>
      <c r="AI127" s="46" t="s">
        <v>118</v>
      </c>
      <c r="AJ127" s="321"/>
      <c r="AK127" s="316"/>
      <c r="AL127" s="316"/>
      <c r="AM127" s="316"/>
      <c r="AN127" s="316"/>
      <c r="AO127" s="316"/>
      <c r="AP127" s="316"/>
      <c r="AQ127" s="316"/>
      <c r="AR127" s="316"/>
      <c r="AS127" s="316">
        <v>1</v>
      </c>
      <c r="AT127" s="316"/>
      <c r="AU127" s="316"/>
      <c r="AV127" s="316"/>
      <c r="AW127" s="316"/>
      <c r="AX127" s="316"/>
      <c r="AY127" s="316"/>
      <c r="AZ127" s="316"/>
      <c r="BA127" s="316"/>
      <c r="BB127" s="316"/>
      <c r="BC127" s="316"/>
      <c r="BD127" s="316"/>
      <c r="BE127" s="317"/>
      <c r="BF127" s="181">
        <f t="shared" si="4"/>
        <v>1</v>
      </c>
      <c r="BG127" s="225"/>
    </row>
    <row r="128" spans="1:59" ht="31.5" x14ac:dyDescent="0.25">
      <c r="A128" s="327"/>
      <c r="B128" s="46" t="s">
        <v>195</v>
      </c>
      <c r="C128" s="47" t="s">
        <v>16</v>
      </c>
      <c r="D128" s="46" t="s">
        <v>119</v>
      </c>
      <c r="E128" s="311"/>
      <c r="F128" s="303"/>
      <c r="G128" s="303"/>
      <c r="H128" s="303"/>
      <c r="I128" s="303"/>
      <c r="J128" s="303"/>
      <c r="K128" s="303"/>
      <c r="L128" s="303"/>
      <c r="M128" s="303"/>
      <c r="N128" s="303">
        <v>11</v>
      </c>
      <c r="O128" s="303"/>
      <c r="P128" s="303"/>
      <c r="Q128" s="303"/>
      <c r="R128" s="303"/>
      <c r="S128" s="303"/>
      <c r="T128" s="303"/>
      <c r="U128" s="303"/>
      <c r="V128" s="303"/>
      <c r="W128" s="303"/>
      <c r="X128" s="303"/>
      <c r="Y128" s="303"/>
      <c r="Z128" s="304"/>
      <c r="AA128" s="69">
        <f t="shared" si="3"/>
        <v>11</v>
      </c>
      <c r="AB128" s="201"/>
      <c r="AF128" s="327"/>
      <c r="AG128" s="46" t="s">
        <v>195</v>
      </c>
      <c r="AH128" s="47" t="s">
        <v>16</v>
      </c>
      <c r="AI128" s="46" t="s">
        <v>119</v>
      </c>
      <c r="AJ128" s="321"/>
      <c r="AK128" s="316"/>
      <c r="AL128" s="316"/>
      <c r="AM128" s="316"/>
      <c r="AN128" s="316"/>
      <c r="AO128" s="316"/>
      <c r="AP128" s="316"/>
      <c r="AQ128" s="316"/>
      <c r="AR128" s="316"/>
      <c r="AS128" s="316">
        <v>1</v>
      </c>
      <c r="AT128" s="316"/>
      <c r="AU128" s="316"/>
      <c r="AV128" s="316"/>
      <c r="AW128" s="316"/>
      <c r="AX128" s="316"/>
      <c r="AY128" s="316"/>
      <c r="AZ128" s="316"/>
      <c r="BA128" s="316"/>
      <c r="BB128" s="316"/>
      <c r="BC128" s="316"/>
      <c r="BD128" s="316"/>
      <c r="BE128" s="317"/>
      <c r="BF128" s="181">
        <f t="shared" si="4"/>
        <v>1</v>
      </c>
      <c r="BG128" s="225"/>
    </row>
    <row r="129" spans="1:59" ht="31.5" x14ac:dyDescent="0.25">
      <c r="A129" s="326"/>
      <c r="B129" s="42" t="s">
        <v>195</v>
      </c>
      <c r="C129" s="43" t="s">
        <v>16</v>
      </c>
      <c r="D129" s="42" t="s">
        <v>120</v>
      </c>
      <c r="E129" s="311"/>
      <c r="F129" s="303"/>
      <c r="G129" s="303"/>
      <c r="H129" s="303"/>
      <c r="I129" s="303"/>
      <c r="J129" s="303"/>
      <c r="K129" s="303"/>
      <c r="L129" s="303"/>
      <c r="M129" s="303"/>
      <c r="N129" s="303">
        <v>13</v>
      </c>
      <c r="O129" s="303"/>
      <c r="P129" s="303"/>
      <c r="Q129" s="303"/>
      <c r="R129" s="303"/>
      <c r="S129" s="303"/>
      <c r="T129" s="303"/>
      <c r="U129" s="303"/>
      <c r="V129" s="303"/>
      <c r="W129" s="303"/>
      <c r="X129" s="303"/>
      <c r="Y129" s="303"/>
      <c r="Z129" s="304"/>
      <c r="AA129" s="69">
        <f t="shared" si="3"/>
        <v>13</v>
      </c>
      <c r="AB129" s="202"/>
      <c r="AF129" s="326"/>
      <c r="AG129" s="42" t="s">
        <v>195</v>
      </c>
      <c r="AH129" s="43" t="s">
        <v>16</v>
      </c>
      <c r="AI129" s="42" t="s">
        <v>120</v>
      </c>
      <c r="AJ129" s="321"/>
      <c r="AK129" s="316"/>
      <c r="AL129" s="316"/>
      <c r="AM129" s="316"/>
      <c r="AN129" s="316"/>
      <c r="AO129" s="316"/>
      <c r="AP129" s="316"/>
      <c r="AQ129" s="316"/>
      <c r="AR129" s="316"/>
      <c r="AS129" s="316">
        <v>1</v>
      </c>
      <c r="AT129" s="316"/>
      <c r="AU129" s="316"/>
      <c r="AV129" s="316"/>
      <c r="AW129" s="316"/>
      <c r="AX129" s="316"/>
      <c r="AY129" s="316"/>
      <c r="AZ129" s="316"/>
      <c r="BA129" s="316"/>
      <c r="BB129" s="316"/>
      <c r="BC129" s="316"/>
      <c r="BD129" s="316"/>
      <c r="BE129" s="317"/>
      <c r="BF129" s="181">
        <f t="shared" si="4"/>
        <v>1</v>
      </c>
      <c r="BG129" s="226"/>
    </row>
    <row r="130" spans="1:59" ht="15.75" x14ac:dyDescent="0.25">
      <c r="A130" s="328"/>
      <c r="B130" s="40" t="s">
        <v>121</v>
      </c>
      <c r="C130" s="41" t="s">
        <v>16</v>
      </c>
      <c r="D130" s="49" t="s">
        <v>121</v>
      </c>
      <c r="E130" s="311"/>
      <c r="F130" s="303"/>
      <c r="G130" s="303"/>
      <c r="H130" s="303"/>
      <c r="I130" s="303"/>
      <c r="J130" s="303"/>
      <c r="K130" s="303"/>
      <c r="L130" s="303"/>
      <c r="M130" s="303"/>
      <c r="N130" s="303">
        <v>8</v>
      </c>
      <c r="O130" s="303"/>
      <c r="P130" s="303"/>
      <c r="Q130" s="303"/>
      <c r="R130" s="303"/>
      <c r="S130" s="303"/>
      <c r="T130" s="303"/>
      <c r="U130" s="303"/>
      <c r="V130" s="303"/>
      <c r="W130" s="303"/>
      <c r="X130" s="303"/>
      <c r="Y130" s="303"/>
      <c r="Z130" s="304"/>
      <c r="AA130" s="69">
        <f t="shared" si="3"/>
        <v>8</v>
      </c>
      <c r="AB130" s="203">
        <f>SUM(AA130:AA132)</f>
        <v>16</v>
      </c>
      <c r="AF130" s="328"/>
      <c r="AG130" s="40" t="s">
        <v>121</v>
      </c>
      <c r="AH130" s="41" t="s">
        <v>16</v>
      </c>
      <c r="AI130" s="49" t="s">
        <v>121</v>
      </c>
      <c r="AJ130" s="321"/>
      <c r="AK130" s="316"/>
      <c r="AL130" s="316"/>
      <c r="AM130" s="316"/>
      <c r="AN130" s="316"/>
      <c r="AO130" s="316"/>
      <c r="AP130" s="316"/>
      <c r="AQ130" s="316"/>
      <c r="AR130" s="316"/>
      <c r="AS130" s="316">
        <v>1</v>
      </c>
      <c r="AT130" s="316"/>
      <c r="AU130" s="316"/>
      <c r="AV130" s="316"/>
      <c r="AW130" s="316"/>
      <c r="AX130" s="316"/>
      <c r="AY130" s="316"/>
      <c r="AZ130" s="316"/>
      <c r="BA130" s="316"/>
      <c r="BB130" s="316"/>
      <c r="BC130" s="316"/>
      <c r="BD130" s="316"/>
      <c r="BE130" s="317"/>
      <c r="BF130" s="181">
        <f t="shared" si="4"/>
        <v>1</v>
      </c>
      <c r="BG130" s="227">
        <v>1</v>
      </c>
    </row>
    <row r="131" spans="1:59" ht="15.75" x14ac:dyDescent="0.25">
      <c r="A131" s="327"/>
      <c r="B131" s="46" t="s">
        <v>121</v>
      </c>
      <c r="C131" s="47" t="s">
        <v>16</v>
      </c>
      <c r="D131" s="40" t="s">
        <v>123</v>
      </c>
      <c r="E131" s="311"/>
      <c r="F131" s="303"/>
      <c r="G131" s="303"/>
      <c r="H131" s="303"/>
      <c r="I131" s="303"/>
      <c r="J131" s="303"/>
      <c r="K131" s="303"/>
      <c r="L131" s="303"/>
      <c r="M131" s="303"/>
      <c r="N131" s="303">
        <v>1</v>
      </c>
      <c r="O131" s="303"/>
      <c r="P131" s="303"/>
      <c r="Q131" s="303"/>
      <c r="R131" s="303"/>
      <c r="S131" s="303"/>
      <c r="T131" s="303"/>
      <c r="U131" s="303"/>
      <c r="V131" s="303"/>
      <c r="W131" s="303"/>
      <c r="X131" s="303"/>
      <c r="Y131" s="303"/>
      <c r="Z131" s="304"/>
      <c r="AA131" s="69">
        <f t="shared" si="3"/>
        <v>1</v>
      </c>
      <c r="AB131" s="201"/>
      <c r="AF131" s="327"/>
      <c r="AG131" s="46" t="s">
        <v>121</v>
      </c>
      <c r="AH131" s="47" t="s">
        <v>16</v>
      </c>
      <c r="AI131" s="40" t="s">
        <v>123</v>
      </c>
      <c r="AJ131" s="321"/>
      <c r="AK131" s="316"/>
      <c r="AL131" s="316"/>
      <c r="AM131" s="316"/>
      <c r="AN131" s="316"/>
      <c r="AO131" s="316"/>
      <c r="AP131" s="316"/>
      <c r="AQ131" s="316"/>
      <c r="AR131" s="316"/>
      <c r="AS131" s="316">
        <v>1</v>
      </c>
      <c r="AT131" s="316"/>
      <c r="AU131" s="316"/>
      <c r="AV131" s="316"/>
      <c r="AW131" s="316"/>
      <c r="AX131" s="316"/>
      <c r="AY131" s="316"/>
      <c r="AZ131" s="316"/>
      <c r="BA131" s="316"/>
      <c r="BB131" s="316"/>
      <c r="BC131" s="316"/>
      <c r="BD131" s="316"/>
      <c r="BE131" s="317"/>
      <c r="BF131" s="181">
        <f t="shared" si="4"/>
        <v>1</v>
      </c>
      <c r="BG131" s="225"/>
    </row>
    <row r="132" spans="1:59" ht="15.75" x14ac:dyDescent="0.25">
      <c r="A132" s="326"/>
      <c r="B132" s="42" t="s">
        <v>121</v>
      </c>
      <c r="C132" s="43" t="s">
        <v>16</v>
      </c>
      <c r="D132" s="42" t="s">
        <v>122</v>
      </c>
      <c r="E132" s="311"/>
      <c r="F132" s="303"/>
      <c r="G132" s="303"/>
      <c r="H132" s="303"/>
      <c r="I132" s="303"/>
      <c r="J132" s="303"/>
      <c r="K132" s="303"/>
      <c r="L132" s="303"/>
      <c r="M132" s="303"/>
      <c r="N132" s="303">
        <v>7</v>
      </c>
      <c r="O132" s="303"/>
      <c r="P132" s="303"/>
      <c r="Q132" s="303"/>
      <c r="R132" s="303"/>
      <c r="S132" s="303"/>
      <c r="T132" s="303"/>
      <c r="U132" s="303"/>
      <c r="V132" s="303"/>
      <c r="W132" s="303"/>
      <c r="X132" s="303"/>
      <c r="Y132" s="303"/>
      <c r="Z132" s="304"/>
      <c r="AA132" s="69">
        <f t="shared" si="3"/>
        <v>7</v>
      </c>
      <c r="AB132" s="202"/>
      <c r="AF132" s="326"/>
      <c r="AG132" s="42" t="s">
        <v>121</v>
      </c>
      <c r="AH132" s="43" t="s">
        <v>16</v>
      </c>
      <c r="AI132" s="42" t="s">
        <v>122</v>
      </c>
      <c r="AJ132" s="321"/>
      <c r="AK132" s="316"/>
      <c r="AL132" s="316"/>
      <c r="AM132" s="316"/>
      <c r="AN132" s="316"/>
      <c r="AO132" s="316"/>
      <c r="AP132" s="316"/>
      <c r="AQ132" s="316"/>
      <c r="AR132" s="316"/>
      <c r="AS132" s="316">
        <v>1</v>
      </c>
      <c r="AT132" s="316"/>
      <c r="AU132" s="316"/>
      <c r="AV132" s="316"/>
      <c r="AW132" s="316"/>
      <c r="AX132" s="316"/>
      <c r="AY132" s="316"/>
      <c r="AZ132" s="316"/>
      <c r="BA132" s="316"/>
      <c r="BB132" s="316"/>
      <c r="BC132" s="316"/>
      <c r="BD132" s="316"/>
      <c r="BE132" s="317"/>
      <c r="BF132" s="181">
        <f t="shared" si="4"/>
        <v>1</v>
      </c>
      <c r="BG132" s="226"/>
    </row>
    <row r="133" spans="1:59" ht="15.75" x14ac:dyDescent="0.25">
      <c r="A133" s="328"/>
      <c r="B133" s="40" t="s">
        <v>124</v>
      </c>
      <c r="C133" s="41" t="s">
        <v>19</v>
      </c>
      <c r="D133" s="40" t="s">
        <v>125</v>
      </c>
      <c r="E133" s="311"/>
      <c r="F133" s="303"/>
      <c r="G133" s="303"/>
      <c r="H133" s="303"/>
      <c r="I133" s="303"/>
      <c r="J133" s="303"/>
      <c r="K133" s="303"/>
      <c r="L133" s="303"/>
      <c r="M133" s="303"/>
      <c r="N133" s="303"/>
      <c r="O133" s="303"/>
      <c r="P133" s="303"/>
      <c r="Q133" s="303"/>
      <c r="R133" s="303"/>
      <c r="S133" s="303"/>
      <c r="T133" s="303"/>
      <c r="U133" s="303"/>
      <c r="V133" s="303"/>
      <c r="W133" s="303"/>
      <c r="X133" s="303"/>
      <c r="Y133" s="303"/>
      <c r="Z133" s="304"/>
      <c r="AA133" s="69">
        <f t="shared" si="3"/>
        <v>0</v>
      </c>
      <c r="AB133" s="203">
        <f>SUM(AA133:AA137)</f>
        <v>23</v>
      </c>
      <c r="AF133" s="328"/>
      <c r="AG133" s="40" t="s">
        <v>124</v>
      </c>
      <c r="AH133" s="41" t="s">
        <v>19</v>
      </c>
      <c r="AI133" s="40" t="s">
        <v>125</v>
      </c>
      <c r="AJ133" s="321"/>
      <c r="AK133" s="316"/>
      <c r="AL133" s="316"/>
      <c r="AM133" s="316"/>
      <c r="AN133" s="316"/>
      <c r="AO133" s="316"/>
      <c r="AP133" s="316"/>
      <c r="AQ133" s="316"/>
      <c r="AR133" s="316"/>
      <c r="AS133" s="316"/>
      <c r="AT133" s="316"/>
      <c r="AU133" s="316"/>
      <c r="AV133" s="316"/>
      <c r="AW133" s="316"/>
      <c r="AX133" s="316"/>
      <c r="AY133" s="316"/>
      <c r="AZ133" s="316"/>
      <c r="BA133" s="316"/>
      <c r="BB133" s="316"/>
      <c r="BC133" s="316"/>
      <c r="BD133" s="316"/>
      <c r="BE133" s="317"/>
      <c r="BF133" s="181">
        <f t="shared" si="4"/>
        <v>0</v>
      </c>
      <c r="BG133" s="227">
        <f>SUM(BF133:BF137)</f>
        <v>1</v>
      </c>
    </row>
    <row r="134" spans="1:59" ht="47.25" x14ac:dyDescent="0.25">
      <c r="A134" s="327"/>
      <c r="B134" s="46" t="s">
        <v>124</v>
      </c>
      <c r="C134" s="47" t="s">
        <v>19</v>
      </c>
      <c r="D134" s="46" t="s">
        <v>126</v>
      </c>
      <c r="E134" s="311"/>
      <c r="F134" s="303"/>
      <c r="G134" s="303"/>
      <c r="H134" s="303"/>
      <c r="I134" s="303"/>
      <c r="J134" s="303"/>
      <c r="K134" s="303"/>
      <c r="L134" s="303"/>
      <c r="M134" s="303"/>
      <c r="N134" s="303"/>
      <c r="O134" s="303"/>
      <c r="P134" s="303"/>
      <c r="Q134" s="303"/>
      <c r="R134" s="303"/>
      <c r="S134" s="303"/>
      <c r="T134" s="303"/>
      <c r="U134" s="303"/>
      <c r="V134" s="303"/>
      <c r="W134" s="303"/>
      <c r="X134" s="303"/>
      <c r="Y134" s="303"/>
      <c r="Z134" s="304"/>
      <c r="AA134" s="69">
        <f t="shared" si="3"/>
        <v>0</v>
      </c>
      <c r="AB134" s="201"/>
      <c r="AF134" s="327"/>
      <c r="AG134" s="46" t="s">
        <v>124</v>
      </c>
      <c r="AH134" s="47" t="s">
        <v>19</v>
      </c>
      <c r="AI134" s="46" t="s">
        <v>126</v>
      </c>
      <c r="AJ134" s="321"/>
      <c r="AK134" s="316"/>
      <c r="AL134" s="316"/>
      <c r="AM134" s="316"/>
      <c r="AN134" s="316"/>
      <c r="AO134" s="316"/>
      <c r="AP134" s="316"/>
      <c r="AQ134" s="316"/>
      <c r="AR134" s="316"/>
      <c r="AS134" s="316"/>
      <c r="AT134" s="316"/>
      <c r="AU134" s="316"/>
      <c r="AV134" s="316"/>
      <c r="AW134" s="316"/>
      <c r="AX134" s="316"/>
      <c r="AY134" s="316"/>
      <c r="AZ134" s="316"/>
      <c r="BA134" s="316"/>
      <c r="BB134" s="316"/>
      <c r="BC134" s="316"/>
      <c r="BD134" s="316"/>
      <c r="BE134" s="317"/>
      <c r="BF134" s="181">
        <f t="shared" si="4"/>
        <v>0</v>
      </c>
      <c r="BG134" s="225"/>
    </row>
    <row r="135" spans="1:59" ht="15.75" x14ac:dyDescent="0.25">
      <c r="A135" s="327"/>
      <c r="B135" s="46" t="s">
        <v>124</v>
      </c>
      <c r="C135" s="47" t="s">
        <v>19</v>
      </c>
      <c r="D135" s="46" t="s">
        <v>127</v>
      </c>
      <c r="E135" s="311"/>
      <c r="F135" s="303"/>
      <c r="G135" s="303"/>
      <c r="H135" s="303"/>
      <c r="I135" s="303"/>
      <c r="J135" s="303"/>
      <c r="K135" s="303"/>
      <c r="L135" s="303"/>
      <c r="M135" s="303"/>
      <c r="N135" s="303"/>
      <c r="O135" s="303"/>
      <c r="P135" s="303"/>
      <c r="Q135" s="303"/>
      <c r="R135" s="303"/>
      <c r="S135" s="303"/>
      <c r="T135" s="303"/>
      <c r="U135" s="303"/>
      <c r="V135" s="303"/>
      <c r="W135" s="303"/>
      <c r="X135" s="303"/>
      <c r="Y135" s="303"/>
      <c r="Z135" s="304"/>
      <c r="AA135" s="69">
        <f t="shared" si="3"/>
        <v>0</v>
      </c>
      <c r="AB135" s="201"/>
      <c r="AF135" s="327"/>
      <c r="AG135" s="46" t="s">
        <v>124</v>
      </c>
      <c r="AH135" s="47" t="s">
        <v>19</v>
      </c>
      <c r="AI135" s="46" t="s">
        <v>127</v>
      </c>
      <c r="AJ135" s="321"/>
      <c r="AK135" s="316"/>
      <c r="AL135" s="316"/>
      <c r="AM135" s="316"/>
      <c r="AN135" s="316"/>
      <c r="AO135" s="316"/>
      <c r="AP135" s="316"/>
      <c r="AQ135" s="316"/>
      <c r="AR135" s="316"/>
      <c r="AS135" s="316"/>
      <c r="AT135" s="316"/>
      <c r="AU135" s="316"/>
      <c r="AV135" s="316"/>
      <c r="AW135" s="316"/>
      <c r="AX135" s="316"/>
      <c r="AY135" s="316"/>
      <c r="AZ135" s="316"/>
      <c r="BA135" s="316"/>
      <c r="BB135" s="316"/>
      <c r="BC135" s="316"/>
      <c r="BD135" s="316"/>
      <c r="BE135" s="317"/>
      <c r="BF135" s="181">
        <f t="shared" si="4"/>
        <v>0</v>
      </c>
      <c r="BG135" s="225"/>
    </row>
    <row r="136" spans="1:59" ht="15.75" x14ac:dyDescent="0.25">
      <c r="A136" s="327"/>
      <c r="B136" s="46" t="s">
        <v>124</v>
      </c>
      <c r="C136" s="47" t="s">
        <v>19</v>
      </c>
      <c r="D136" s="46" t="s">
        <v>128</v>
      </c>
      <c r="E136" s="311"/>
      <c r="F136" s="303"/>
      <c r="G136" s="303"/>
      <c r="H136" s="303"/>
      <c r="I136" s="303"/>
      <c r="J136" s="303"/>
      <c r="K136" s="303"/>
      <c r="L136" s="303"/>
      <c r="M136" s="303"/>
      <c r="N136" s="303"/>
      <c r="O136" s="303"/>
      <c r="P136" s="303"/>
      <c r="Q136" s="303"/>
      <c r="R136" s="303"/>
      <c r="S136" s="303">
        <v>23</v>
      </c>
      <c r="T136" s="303"/>
      <c r="U136" s="303"/>
      <c r="V136" s="303"/>
      <c r="W136" s="303"/>
      <c r="X136" s="303"/>
      <c r="Y136" s="303"/>
      <c r="Z136" s="304"/>
      <c r="AA136" s="69">
        <f t="shared" si="3"/>
        <v>23</v>
      </c>
      <c r="AB136" s="201"/>
      <c r="AF136" s="327"/>
      <c r="AG136" s="46" t="s">
        <v>124</v>
      </c>
      <c r="AH136" s="47" t="s">
        <v>19</v>
      </c>
      <c r="AI136" s="46" t="s">
        <v>128</v>
      </c>
      <c r="AJ136" s="321"/>
      <c r="AK136" s="316"/>
      <c r="AL136" s="316"/>
      <c r="AM136" s="316"/>
      <c r="AN136" s="316"/>
      <c r="AO136" s="316"/>
      <c r="AP136" s="316"/>
      <c r="AQ136" s="316"/>
      <c r="AR136" s="316"/>
      <c r="AS136" s="316"/>
      <c r="AT136" s="316"/>
      <c r="AU136" s="316"/>
      <c r="AV136" s="316"/>
      <c r="AW136" s="316"/>
      <c r="AX136" s="316">
        <v>1</v>
      </c>
      <c r="AY136" s="316"/>
      <c r="AZ136" s="316"/>
      <c r="BA136" s="316"/>
      <c r="BB136" s="316"/>
      <c r="BC136" s="316"/>
      <c r="BD136" s="316"/>
      <c r="BE136" s="317"/>
      <c r="BF136" s="181">
        <f t="shared" si="4"/>
        <v>1</v>
      </c>
      <c r="BG136" s="225"/>
    </row>
    <row r="137" spans="1:59" ht="15.75" x14ac:dyDescent="0.25">
      <c r="A137" s="326"/>
      <c r="B137" s="42" t="s">
        <v>124</v>
      </c>
      <c r="C137" s="43" t="s">
        <v>19</v>
      </c>
      <c r="D137" s="42" t="s">
        <v>129</v>
      </c>
      <c r="E137" s="311"/>
      <c r="F137" s="303"/>
      <c r="G137" s="303"/>
      <c r="H137" s="303"/>
      <c r="I137" s="303"/>
      <c r="J137" s="303"/>
      <c r="K137" s="303"/>
      <c r="L137" s="303"/>
      <c r="M137" s="303"/>
      <c r="N137" s="303"/>
      <c r="O137" s="303"/>
      <c r="P137" s="303"/>
      <c r="Q137" s="303"/>
      <c r="R137" s="303"/>
      <c r="S137" s="303"/>
      <c r="T137" s="303"/>
      <c r="U137" s="303"/>
      <c r="V137" s="303"/>
      <c r="W137" s="303"/>
      <c r="X137" s="303"/>
      <c r="Y137" s="303"/>
      <c r="Z137" s="304"/>
      <c r="AA137" s="69">
        <f t="shared" si="3"/>
        <v>0</v>
      </c>
      <c r="AB137" s="202"/>
      <c r="AF137" s="326"/>
      <c r="AG137" s="42" t="s">
        <v>124</v>
      </c>
      <c r="AH137" s="43" t="s">
        <v>19</v>
      </c>
      <c r="AI137" s="42" t="s">
        <v>129</v>
      </c>
      <c r="AJ137" s="321"/>
      <c r="AK137" s="316"/>
      <c r="AL137" s="316"/>
      <c r="AM137" s="316"/>
      <c r="AN137" s="316"/>
      <c r="AO137" s="316"/>
      <c r="AP137" s="316"/>
      <c r="AQ137" s="316"/>
      <c r="AR137" s="316"/>
      <c r="AS137" s="316"/>
      <c r="AT137" s="316"/>
      <c r="AU137" s="316"/>
      <c r="AV137" s="316"/>
      <c r="AW137" s="316"/>
      <c r="AX137" s="316"/>
      <c r="AY137" s="316"/>
      <c r="AZ137" s="316"/>
      <c r="BA137" s="316"/>
      <c r="BB137" s="316"/>
      <c r="BC137" s="316"/>
      <c r="BD137" s="316"/>
      <c r="BE137" s="317"/>
      <c r="BF137" s="181">
        <f t="shared" si="4"/>
        <v>0</v>
      </c>
      <c r="BG137" s="226"/>
    </row>
    <row r="138" spans="1:59" ht="31.5" x14ac:dyDescent="0.25">
      <c r="A138" s="300"/>
      <c r="B138" s="44" t="s">
        <v>130</v>
      </c>
      <c r="C138" s="45" t="s">
        <v>189</v>
      </c>
      <c r="D138" s="44" t="s">
        <v>131</v>
      </c>
      <c r="E138" s="311"/>
      <c r="F138" s="303"/>
      <c r="G138" s="303"/>
      <c r="H138" s="303"/>
      <c r="I138" s="303"/>
      <c r="J138" s="303"/>
      <c r="K138" s="303"/>
      <c r="L138" s="303"/>
      <c r="M138" s="303"/>
      <c r="N138" s="303"/>
      <c r="O138" s="303"/>
      <c r="P138" s="303"/>
      <c r="Q138" s="303"/>
      <c r="R138" s="303"/>
      <c r="S138" s="303"/>
      <c r="T138" s="303"/>
      <c r="U138" s="303"/>
      <c r="V138" s="303"/>
      <c r="W138" s="303"/>
      <c r="X138" s="303"/>
      <c r="Y138" s="303"/>
      <c r="Z138" s="304"/>
      <c r="AA138" s="69">
        <f t="shared" si="3"/>
        <v>0</v>
      </c>
      <c r="AB138" s="146">
        <f>SUM(AA138)</f>
        <v>0</v>
      </c>
      <c r="AF138" s="300"/>
      <c r="AG138" s="44" t="s">
        <v>130</v>
      </c>
      <c r="AH138" s="45" t="s">
        <v>189</v>
      </c>
      <c r="AI138" s="44" t="s">
        <v>131</v>
      </c>
      <c r="AJ138" s="321"/>
      <c r="AK138" s="316"/>
      <c r="AL138" s="316"/>
      <c r="AM138" s="316"/>
      <c r="AN138" s="316"/>
      <c r="AO138" s="316"/>
      <c r="AP138" s="316"/>
      <c r="AQ138" s="316"/>
      <c r="AR138" s="316"/>
      <c r="AS138" s="316"/>
      <c r="AT138" s="316"/>
      <c r="AU138" s="316"/>
      <c r="AV138" s="316"/>
      <c r="AW138" s="316"/>
      <c r="AX138" s="316"/>
      <c r="AY138" s="316"/>
      <c r="AZ138" s="316"/>
      <c r="BA138" s="316"/>
      <c r="BB138" s="316"/>
      <c r="BC138" s="316"/>
      <c r="BD138" s="316"/>
      <c r="BE138" s="317"/>
      <c r="BF138" s="181">
        <f t="shared" si="4"/>
        <v>0</v>
      </c>
      <c r="BG138" s="190">
        <f>SUM(BF138)</f>
        <v>0</v>
      </c>
    </row>
    <row r="139" spans="1:59" ht="31.5" x14ac:dyDescent="0.25">
      <c r="A139" s="300"/>
      <c r="B139" s="44" t="s">
        <v>218</v>
      </c>
      <c r="C139" s="45" t="s">
        <v>27</v>
      </c>
      <c r="D139" s="44" t="s">
        <v>132</v>
      </c>
      <c r="E139" s="311"/>
      <c r="F139" s="303"/>
      <c r="G139" s="303"/>
      <c r="H139" s="303"/>
      <c r="I139" s="303"/>
      <c r="J139" s="303"/>
      <c r="K139" s="303"/>
      <c r="L139" s="303"/>
      <c r="M139" s="303"/>
      <c r="N139" s="303"/>
      <c r="O139" s="303"/>
      <c r="P139" s="303"/>
      <c r="Q139" s="303"/>
      <c r="R139" s="303"/>
      <c r="S139" s="303"/>
      <c r="T139" s="303"/>
      <c r="U139" s="303"/>
      <c r="V139" s="303"/>
      <c r="W139" s="303"/>
      <c r="X139" s="303"/>
      <c r="Y139" s="303"/>
      <c r="Z139" s="304"/>
      <c r="AA139" s="69">
        <f t="shared" ref="AA139:AA145" si="5">SUM(E139:Z139)</f>
        <v>0</v>
      </c>
      <c r="AB139" s="147">
        <f>SUM(AA139)</f>
        <v>0</v>
      </c>
      <c r="AF139" s="300"/>
      <c r="AG139" s="44" t="s">
        <v>218</v>
      </c>
      <c r="AH139" s="45" t="s">
        <v>27</v>
      </c>
      <c r="AI139" s="44" t="s">
        <v>132</v>
      </c>
      <c r="AJ139" s="321"/>
      <c r="AK139" s="316"/>
      <c r="AL139" s="316"/>
      <c r="AM139" s="316"/>
      <c r="AN139" s="316"/>
      <c r="AO139" s="316"/>
      <c r="AP139" s="316"/>
      <c r="AQ139" s="316"/>
      <c r="AR139" s="316"/>
      <c r="AS139" s="316"/>
      <c r="AT139" s="316"/>
      <c r="AU139" s="316"/>
      <c r="AV139" s="316"/>
      <c r="AW139" s="316"/>
      <c r="AX139" s="316"/>
      <c r="AY139" s="316"/>
      <c r="AZ139" s="316"/>
      <c r="BA139" s="316"/>
      <c r="BB139" s="316"/>
      <c r="BC139" s="316"/>
      <c r="BD139" s="316"/>
      <c r="BE139" s="317"/>
      <c r="BF139" s="181">
        <f t="shared" ref="BF139:BF145" si="6">SUM(AJ139:BE139)</f>
        <v>0</v>
      </c>
      <c r="BG139" s="195">
        <f>SUM(BF139)</f>
        <v>0</v>
      </c>
    </row>
    <row r="140" spans="1:59" ht="47.25" x14ac:dyDescent="0.25">
      <c r="A140" s="300"/>
      <c r="B140" s="44" t="s">
        <v>133</v>
      </c>
      <c r="C140" s="45" t="s">
        <v>27</v>
      </c>
      <c r="D140" s="44" t="s">
        <v>134</v>
      </c>
      <c r="E140" s="311"/>
      <c r="F140" s="303"/>
      <c r="G140" s="303"/>
      <c r="H140" s="303"/>
      <c r="I140" s="303"/>
      <c r="J140" s="303"/>
      <c r="K140" s="303"/>
      <c r="L140" s="303"/>
      <c r="M140" s="303"/>
      <c r="N140" s="303"/>
      <c r="O140" s="303"/>
      <c r="P140" s="303"/>
      <c r="Q140" s="303"/>
      <c r="R140" s="303"/>
      <c r="S140" s="303"/>
      <c r="T140" s="303"/>
      <c r="U140" s="303"/>
      <c r="V140" s="303"/>
      <c r="W140" s="303"/>
      <c r="X140" s="303"/>
      <c r="Y140" s="303"/>
      <c r="Z140" s="304"/>
      <c r="AA140" s="69">
        <f t="shared" si="5"/>
        <v>0</v>
      </c>
      <c r="AB140" s="147">
        <f>SUM(AA140)</f>
        <v>0</v>
      </c>
      <c r="AF140" s="300"/>
      <c r="AG140" s="44" t="s">
        <v>133</v>
      </c>
      <c r="AH140" s="45" t="s">
        <v>27</v>
      </c>
      <c r="AI140" s="44" t="s">
        <v>134</v>
      </c>
      <c r="AJ140" s="321"/>
      <c r="AK140" s="316"/>
      <c r="AL140" s="316"/>
      <c r="AM140" s="316"/>
      <c r="AN140" s="316"/>
      <c r="AO140" s="316"/>
      <c r="AP140" s="316"/>
      <c r="AQ140" s="316"/>
      <c r="AR140" s="316"/>
      <c r="AS140" s="316"/>
      <c r="AT140" s="316"/>
      <c r="AU140" s="316"/>
      <c r="AV140" s="316"/>
      <c r="AW140" s="316"/>
      <c r="AX140" s="316"/>
      <c r="AY140" s="316"/>
      <c r="AZ140" s="316"/>
      <c r="BA140" s="316"/>
      <c r="BB140" s="316"/>
      <c r="BC140" s="316"/>
      <c r="BD140" s="316"/>
      <c r="BE140" s="317"/>
      <c r="BF140" s="181">
        <f t="shared" si="6"/>
        <v>0</v>
      </c>
      <c r="BG140" s="195">
        <f>SUM(BF140)</f>
        <v>0</v>
      </c>
    </row>
    <row r="141" spans="1:59" ht="31.5" x14ac:dyDescent="0.25">
      <c r="A141" s="328"/>
      <c r="B141" s="49" t="s">
        <v>135</v>
      </c>
      <c r="C141" s="50" t="s">
        <v>189</v>
      </c>
      <c r="D141" s="49" t="s">
        <v>135</v>
      </c>
      <c r="E141" s="311"/>
      <c r="F141" s="303"/>
      <c r="G141" s="303"/>
      <c r="H141" s="303"/>
      <c r="I141" s="303">
        <v>7</v>
      </c>
      <c r="J141" s="303"/>
      <c r="K141" s="303"/>
      <c r="L141" s="303"/>
      <c r="M141" s="303"/>
      <c r="N141" s="303"/>
      <c r="O141" s="303"/>
      <c r="P141" s="303"/>
      <c r="Q141" s="303"/>
      <c r="R141" s="303"/>
      <c r="S141" s="303"/>
      <c r="T141" s="303"/>
      <c r="U141" s="303"/>
      <c r="V141" s="303"/>
      <c r="W141" s="303"/>
      <c r="X141" s="303"/>
      <c r="Y141" s="303"/>
      <c r="Z141" s="304"/>
      <c r="AA141" s="69">
        <f t="shared" si="5"/>
        <v>7</v>
      </c>
      <c r="AB141" s="203">
        <f>SUM(AA141:AA142)</f>
        <v>7</v>
      </c>
      <c r="AF141" s="328"/>
      <c r="AG141" s="49" t="s">
        <v>135</v>
      </c>
      <c r="AH141" s="50" t="s">
        <v>189</v>
      </c>
      <c r="AI141" s="49" t="s">
        <v>135</v>
      </c>
      <c r="AJ141" s="321"/>
      <c r="AK141" s="316"/>
      <c r="AL141" s="316"/>
      <c r="AM141" s="316"/>
      <c r="AN141" s="316">
        <v>1</v>
      </c>
      <c r="AO141" s="316"/>
      <c r="AP141" s="316"/>
      <c r="AQ141" s="316"/>
      <c r="AR141" s="316"/>
      <c r="AS141" s="316"/>
      <c r="AT141" s="316"/>
      <c r="AU141" s="316"/>
      <c r="AV141" s="316"/>
      <c r="AW141" s="316"/>
      <c r="AX141" s="316"/>
      <c r="AY141" s="316"/>
      <c r="AZ141" s="316"/>
      <c r="BA141" s="316"/>
      <c r="BB141" s="316"/>
      <c r="BC141" s="316"/>
      <c r="BD141" s="316"/>
      <c r="BE141" s="317"/>
      <c r="BF141" s="181">
        <f t="shared" si="6"/>
        <v>1</v>
      </c>
      <c r="BG141" s="227">
        <f>SUM(BF141:BF142)</f>
        <v>1</v>
      </c>
    </row>
    <row r="142" spans="1:59" ht="31.5" x14ac:dyDescent="0.25">
      <c r="A142" s="326"/>
      <c r="B142" s="42" t="s">
        <v>135</v>
      </c>
      <c r="C142" s="43" t="s">
        <v>189</v>
      </c>
      <c r="D142" s="42" t="s">
        <v>136</v>
      </c>
      <c r="E142" s="311"/>
      <c r="F142" s="303"/>
      <c r="G142" s="303"/>
      <c r="H142" s="303"/>
      <c r="I142" s="303"/>
      <c r="J142" s="303"/>
      <c r="K142" s="303"/>
      <c r="L142" s="303"/>
      <c r="M142" s="303"/>
      <c r="N142" s="303"/>
      <c r="O142" s="303"/>
      <c r="P142" s="303"/>
      <c r="Q142" s="303"/>
      <c r="R142" s="303"/>
      <c r="S142" s="303"/>
      <c r="T142" s="303"/>
      <c r="U142" s="303"/>
      <c r="V142" s="303"/>
      <c r="W142" s="303"/>
      <c r="X142" s="303"/>
      <c r="Y142" s="303"/>
      <c r="Z142" s="304"/>
      <c r="AA142" s="69">
        <f t="shared" si="5"/>
        <v>0</v>
      </c>
      <c r="AB142" s="202"/>
      <c r="AF142" s="326"/>
      <c r="AG142" s="42" t="s">
        <v>135</v>
      </c>
      <c r="AH142" s="43" t="s">
        <v>189</v>
      </c>
      <c r="AI142" s="42" t="s">
        <v>136</v>
      </c>
      <c r="AJ142" s="321"/>
      <c r="AK142" s="316"/>
      <c r="AL142" s="316"/>
      <c r="AM142" s="316"/>
      <c r="AN142" s="316"/>
      <c r="AO142" s="316"/>
      <c r="AP142" s="316"/>
      <c r="AQ142" s="316"/>
      <c r="AR142" s="316"/>
      <c r="AS142" s="316"/>
      <c r="AT142" s="316"/>
      <c r="AU142" s="316"/>
      <c r="AV142" s="316"/>
      <c r="AW142" s="316"/>
      <c r="AX142" s="316"/>
      <c r="AY142" s="316"/>
      <c r="AZ142" s="316"/>
      <c r="BA142" s="316"/>
      <c r="BB142" s="316"/>
      <c r="BC142" s="316"/>
      <c r="BD142" s="316"/>
      <c r="BE142" s="317"/>
      <c r="BF142" s="181">
        <f t="shared" si="6"/>
        <v>0</v>
      </c>
      <c r="BG142" s="226"/>
    </row>
    <row r="143" spans="1:59" ht="15.75" x14ac:dyDescent="0.25">
      <c r="A143" s="328"/>
      <c r="B143" s="40" t="s">
        <v>137</v>
      </c>
      <c r="C143" s="41" t="s">
        <v>19</v>
      </c>
      <c r="D143" s="40" t="s">
        <v>137</v>
      </c>
      <c r="E143" s="311"/>
      <c r="F143" s="303"/>
      <c r="G143" s="303"/>
      <c r="H143" s="303"/>
      <c r="I143" s="303"/>
      <c r="J143" s="303"/>
      <c r="K143" s="303"/>
      <c r="L143" s="303"/>
      <c r="M143" s="303"/>
      <c r="N143" s="303"/>
      <c r="O143" s="303"/>
      <c r="P143" s="303"/>
      <c r="Q143" s="303"/>
      <c r="R143" s="303"/>
      <c r="S143" s="303"/>
      <c r="T143" s="303"/>
      <c r="U143" s="303"/>
      <c r="V143" s="303"/>
      <c r="W143" s="303"/>
      <c r="X143" s="303"/>
      <c r="Y143" s="303"/>
      <c r="Z143" s="304"/>
      <c r="AA143" s="69">
        <f t="shared" si="5"/>
        <v>0</v>
      </c>
      <c r="AB143" s="236">
        <f>SUM(AA143:AA144)</f>
        <v>0</v>
      </c>
      <c r="AF143" s="328"/>
      <c r="AG143" s="40" t="s">
        <v>137</v>
      </c>
      <c r="AH143" s="41" t="s">
        <v>19</v>
      </c>
      <c r="AI143" s="40" t="s">
        <v>137</v>
      </c>
      <c r="AJ143" s="321"/>
      <c r="AK143" s="316"/>
      <c r="AL143" s="316"/>
      <c r="AM143" s="316"/>
      <c r="AN143" s="316"/>
      <c r="AO143" s="316"/>
      <c r="AP143" s="316"/>
      <c r="AQ143" s="316"/>
      <c r="AR143" s="316"/>
      <c r="AS143" s="316"/>
      <c r="AT143" s="316"/>
      <c r="AU143" s="316"/>
      <c r="AV143" s="316"/>
      <c r="AW143" s="316"/>
      <c r="AX143" s="316"/>
      <c r="AY143" s="316"/>
      <c r="AZ143" s="316"/>
      <c r="BA143" s="316"/>
      <c r="BB143" s="316"/>
      <c r="BC143" s="316"/>
      <c r="BD143" s="316"/>
      <c r="BE143" s="317"/>
      <c r="BF143" s="181">
        <f t="shared" si="6"/>
        <v>0</v>
      </c>
      <c r="BG143" s="225">
        <f>SUM(BF143:BF144)</f>
        <v>0</v>
      </c>
    </row>
    <row r="144" spans="1:59" ht="31.5" x14ac:dyDescent="0.25">
      <c r="A144" s="326"/>
      <c r="B144" s="42" t="s">
        <v>137</v>
      </c>
      <c r="C144" s="43" t="s">
        <v>19</v>
      </c>
      <c r="D144" s="42" t="s">
        <v>196</v>
      </c>
      <c r="E144" s="311"/>
      <c r="F144" s="303"/>
      <c r="G144" s="303"/>
      <c r="H144" s="303"/>
      <c r="I144" s="303"/>
      <c r="J144" s="303"/>
      <c r="K144" s="303"/>
      <c r="L144" s="303"/>
      <c r="M144" s="303"/>
      <c r="N144" s="303"/>
      <c r="O144" s="303"/>
      <c r="P144" s="303"/>
      <c r="Q144" s="303"/>
      <c r="R144" s="303"/>
      <c r="S144" s="303"/>
      <c r="T144" s="303"/>
      <c r="U144" s="303"/>
      <c r="V144" s="303"/>
      <c r="W144" s="303"/>
      <c r="X144" s="303"/>
      <c r="Y144" s="303"/>
      <c r="Z144" s="304"/>
      <c r="AA144" s="69">
        <f t="shared" si="5"/>
        <v>0</v>
      </c>
      <c r="AB144" s="202"/>
      <c r="AF144" s="326"/>
      <c r="AG144" s="42" t="s">
        <v>137</v>
      </c>
      <c r="AH144" s="43" t="s">
        <v>19</v>
      </c>
      <c r="AI144" s="42" t="s">
        <v>196</v>
      </c>
      <c r="AJ144" s="321"/>
      <c r="AK144" s="316"/>
      <c r="AL144" s="316"/>
      <c r="AM144" s="316"/>
      <c r="AN144" s="316"/>
      <c r="AO144" s="316"/>
      <c r="AP144" s="316"/>
      <c r="AQ144" s="316"/>
      <c r="AR144" s="316"/>
      <c r="AS144" s="316"/>
      <c r="AT144" s="316"/>
      <c r="AU144" s="316"/>
      <c r="AV144" s="316"/>
      <c r="AW144" s="316"/>
      <c r="AX144" s="316"/>
      <c r="AY144" s="316"/>
      <c r="AZ144" s="316"/>
      <c r="BA144" s="316"/>
      <c r="BB144" s="316"/>
      <c r="BC144" s="316"/>
      <c r="BD144" s="316"/>
      <c r="BE144" s="317"/>
      <c r="BF144" s="181">
        <f t="shared" si="6"/>
        <v>0</v>
      </c>
      <c r="BG144" s="226"/>
    </row>
    <row r="145" spans="1:59" ht="95.25" thickBot="1" x14ac:dyDescent="0.3">
      <c r="A145" s="312"/>
      <c r="B145" s="76" t="s">
        <v>208</v>
      </c>
      <c r="C145" s="77" t="s">
        <v>197</v>
      </c>
      <c r="D145" s="76"/>
      <c r="E145" s="313"/>
      <c r="F145" s="314"/>
      <c r="G145" s="314"/>
      <c r="H145" s="314"/>
      <c r="I145" s="314"/>
      <c r="J145" s="314"/>
      <c r="K145" s="314"/>
      <c r="L145" s="314"/>
      <c r="M145" s="314"/>
      <c r="N145" s="314"/>
      <c r="O145" s="314"/>
      <c r="P145" s="314"/>
      <c r="Q145" s="314"/>
      <c r="R145" s="314"/>
      <c r="S145" s="314"/>
      <c r="T145" s="314"/>
      <c r="U145" s="314"/>
      <c r="V145" s="314"/>
      <c r="W145" s="314"/>
      <c r="X145" s="314"/>
      <c r="Y145" s="314"/>
      <c r="Z145" s="315"/>
      <c r="AA145" s="277">
        <f t="shared" si="5"/>
        <v>0</v>
      </c>
      <c r="AB145" s="148">
        <f>SUM(AA145)</f>
        <v>0</v>
      </c>
      <c r="AF145" s="312"/>
      <c r="AG145" s="76" t="s">
        <v>208</v>
      </c>
      <c r="AH145" s="77" t="s">
        <v>197</v>
      </c>
      <c r="AI145" s="76"/>
      <c r="AJ145" s="322"/>
      <c r="AK145" s="323"/>
      <c r="AL145" s="323"/>
      <c r="AM145" s="323"/>
      <c r="AN145" s="323"/>
      <c r="AO145" s="323"/>
      <c r="AP145" s="323"/>
      <c r="AQ145" s="323"/>
      <c r="AR145" s="323"/>
      <c r="AS145" s="323"/>
      <c r="AT145" s="323"/>
      <c r="AU145" s="323"/>
      <c r="AV145" s="323"/>
      <c r="AW145" s="323"/>
      <c r="AX145" s="323"/>
      <c r="AY145" s="323"/>
      <c r="AZ145" s="323"/>
      <c r="BA145" s="323"/>
      <c r="BB145" s="323"/>
      <c r="BC145" s="323"/>
      <c r="BD145" s="323"/>
      <c r="BE145" s="324"/>
      <c r="BF145" s="292">
        <f t="shared" si="6"/>
        <v>0</v>
      </c>
      <c r="BG145" s="196">
        <f>SUM(BF145)</f>
        <v>0</v>
      </c>
    </row>
  </sheetData>
  <mergeCells count="57">
    <mergeCell ref="BG143:BG144"/>
    <mergeCell ref="BG124:BG125"/>
    <mergeCell ref="BG126:BG129"/>
    <mergeCell ref="BG130:BG132"/>
    <mergeCell ref="BG133:BG137"/>
    <mergeCell ref="BG141:BG142"/>
    <mergeCell ref="BG74:BG100"/>
    <mergeCell ref="BG101:BG103"/>
    <mergeCell ref="BG105:BG109"/>
    <mergeCell ref="BG111:BG113"/>
    <mergeCell ref="BG114:BG122"/>
    <mergeCell ref="BG49:BG52"/>
    <mergeCell ref="BG53:BG58"/>
    <mergeCell ref="BG60:BG64"/>
    <mergeCell ref="BG66:BG67"/>
    <mergeCell ref="BG69:BG73"/>
    <mergeCell ref="BG10:BG12"/>
    <mergeCell ref="BG13:BG14"/>
    <mergeCell ref="BG16:BG25"/>
    <mergeCell ref="BG26:BG28"/>
    <mergeCell ref="BG29:BG47"/>
    <mergeCell ref="AB143:AB144"/>
    <mergeCell ref="AF1:BF1"/>
    <mergeCell ref="AF3:BF3"/>
    <mergeCell ref="AF7:AF9"/>
    <mergeCell ref="AG7:AG9"/>
    <mergeCell ref="AH7:AH9"/>
    <mergeCell ref="AI7:AI9"/>
    <mergeCell ref="AJ7:BF7"/>
    <mergeCell ref="AB124:AB125"/>
    <mergeCell ref="AB126:AB129"/>
    <mergeCell ref="AB130:AB132"/>
    <mergeCell ref="AB133:AB137"/>
    <mergeCell ref="AB141:AB142"/>
    <mergeCell ref="AB74:AB100"/>
    <mergeCell ref="AB101:AB103"/>
    <mergeCell ref="AB105:AB109"/>
    <mergeCell ref="AB111:AB113"/>
    <mergeCell ref="AB114:AB122"/>
    <mergeCell ref="AB49:AB52"/>
    <mergeCell ref="AB53:AB58"/>
    <mergeCell ref="AB60:AB64"/>
    <mergeCell ref="AB66:AB67"/>
    <mergeCell ref="AB69:AB73"/>
    <mergeCell ref="AB10:AB12"/>
    <mergeCell ref="AB13:AB14"/>
    <mergeCell ref="AB16:AB25"/>
    <mergeCell ref="AB26:AB28"/>
    <mergeCell ref="AB29:AB47"/>
    <mergeCell ref="A1:AB1"/>
    <mergeCell ref="A3:AB3"/>
    <mergeCell ref="A4:AB4"/>
    <mergeCell ref="A7:A9"/>
    <mergeCell ref="B7:B9"/>
    <mergeCell ref="C7:C9"/>
    <mergeCell ref="D7:D9"/>
    <mergeCell ref="E7:AA7"/>
  </mergeCells>
  <conditionalFormatting sqref="AA10:AA145">
    <cfRule type="expression" dxfId="125" priority="2">
      <formula>AND($C10&gt;=2,$C10&lt;=MAX($A:$A))</formula>
    </cfRule>
  </conditionalFormatting>
  <conditionalFormatting sqref="BF10:BF145">
    <cfRule type="expression" dxfId="124" priority="1">
      <formula>AND($C10&gt;=2,$C10&lt;=MAX($A:$A))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БАКАЛАВРИ</vt:lpstr>
      <vt:lpstr>МАГИСТРИ</vt:lpstr>
      <vt:lpstr>доктор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</dc:creator>
  <cp:lastModifiedBy>Windows User</cp:lastModifiedBy>
  <dcterms:created xsi:type="dcterms:W3CDTF">2019-03-15T14:23:12Z</dcterms:created>
  <dcterms:modified xsi:type="dcterms:W3CDTF">2019-04-18T14:25:07Z</dcterms:modified>
</cp:coreProperties>
</file>