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tabRatio="431" activeTab="0"/>
  </bookViews>
  <sheets>
    <sheet name="учебен план" sheetId="1" r:id="rId1"/>
    <sheet name="справка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<sst xmlns="http://schemas.openxmlformats.org/spreadsheetml/2006/main" count="172" uniqueCount="91">
  <si>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</si>
  <si>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</si>
  <si>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</si>
  <si>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</si>
  <si>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</si>
  <si>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</si>
  <si>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</si>
  <si>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</si>
  <si>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</si>
  <si>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</si>
  <si>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</si>
  <si>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</si>
  <si>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</si>
  <si>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Задължителни дисциплини</t>
  </si>
  <si>
    <t>ECTS - кредити</t>
  </si>
  <si>
    <t>Начин на дипломиране</t>
  </si>
  <si>
    <t>Първа държавна сесия</t>
  </si>
  <si>
    <t>Втора държавна сесия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</si>
  <si>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</si>
  <si>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</si>
  <si>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</si>
  <si>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</si>
  <si>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</si>
  <si>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</si>
  <si>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</si>
  <si>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</si>
  <si>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</si>
  <si>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</si>
  <si>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</si>
  <si>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</si>
  <si>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</si>
  <si>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</si>
  <si>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</si>
  <si>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</si>
  <si>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</si>
  <si>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</si>
  <si>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</si>
  <si>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</si>
  <si>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</si>
  <si>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</si>
  <si>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</si>
  <si>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брой часове за подготовка</t>
  </si>
  <si>
    <t xml:space="preserve">Придобита професионална квалификация:  </t>
  </si>
  <si>
    <t>№ на решението на ФС:</t>
  </si>
  <si>
    <t>Декан:</t>
  </si>
  <si>
    <t>Практически държавен изпит по ..Математика</t>
  </si>
  <si>
    <t>Държавен изпит по ..Математика</t>
  </si>
  <si>
    <t>Защита на дипломна работа: Физика</t>
  </si>
  <si>
    <t>Делител</t>
  </si>
  <si>
    <t>натовареност</t>
  </si>
  <si>
    <t xml:space="preserve"> </t>
  </si>
  <si>
    <t xml:space="preserve">Специалност  "Физика и Математика" </t>
  </si>
  <si>
    <t>форма на обучение   -   редовно,      срок на обучение   осем  семестъра</t>
  </si>
  <si>
    <t>юли</t>
  </si>
  <si>
    <t>септември</t>
  </si>
  <si>
    <t>Практически държавен изпит по ..Физика и астрономия</t>
  </si>
  <si>
    <t>Учител по физика и астрономия и учител по математика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</si>
  <si>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17 кредита</t>
    </r>
  </si>
  <si>
    <t>за випуска, започнал през  2015/2016 уч.година</t>
  </si>
  <si>
    <t>3</t>
  </si>
  <si>
    <t>4</t>
  </si>
  <si>
    <t>0</t>
  </si>
  <si>
    <t>2</t>
  </si>
  <si>
    <t>Функционален анализ</t>
  </si>
  <si>
    <t>Увод в механиката на флуидите</t>
  </si>
  <si>
    <t>Квантова теория на полето</t>
  </si>
  <si>
    <t>Увод в нелинейната динамика</t>
  </si>
  <si>
    <t xml:space="preserve">Компютърни методи във физиката </t>
  </si>
  <si>
    <t>ТФ</t>
  </si>
  <si>
    <t>7.0</t>
  </si>
  <si>
    <t>3.0</t>
  </si>
  <si>
    <t>6.0</t>
  </si>
  <si>
    <t>Компютърни методи във физиката 2</t>
  </si>
  <si>
    <t>Увод в теория на суперструните</t>
  </si>
  <si>
    <t>Интегруеми модели във физиката</t>
  </si>
  <si>
    <t>Теория на групите</t>
  </si>
  <si>
    <t>Блок избираеми дисциплини - редовно обучение</t>
  </si>
  <si>
    <t>Физика на плазмата</t>
  </si>
  <si>
    <t>Радиоелектроника - практикум</t>
  </si>
  <si>
    <t>Иконофизика</t>
  </si>
  <si>
    <t>Нестационарна квантова механика</t>
  </si>
  <si>
    <t>Свръхпроводимост</t>
  </si>
  <si>
    <t>Теория на магнетизма</t>
  </si>
  <si>
    <t>Електродинамика и кинетика на космическата плазма</t>
  </si>
  <si>
    <t>Увод в теория на струните</t>
  </si>
  <si>
    <t>Квантова оптика</t>
  </si>
  <si>
    <t>4.0</t>
  </si>
  <si>
    <t>Приложение на теория на групите в КМ</t>
  </si>
  <si>
    <t xml:space="preserve">Теория на твърдото тяло </t>
  </si>
  <si>
    <t>Обща теория на относителността</t>
  </si>
  <si>
    <t>Двумерни конформни модели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</si>
</sst>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[$-409]dddd\,\ mmmm\ dd\,\ yyyy"/>
    <numFmt numFmtId="182" formatCode="[$-409]h:mm:ss\ AM/PM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b/>
      <sz val="10"/>
      <color indexed="30"/>
      <name val="Cambria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 style="medium"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55"/>
      </left>
      <right style="medium">
        <color indexed="55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22"/>
      </right>
      <top style="medium"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13" xfId="0" applyFont="1" applyBorder="1" applyAlignment="1" applyProtection="1">
      <alignment horizontal="center" textRotation="90" wrapText="1"/>
      <protection/>
    </xf>
    <xf numFmtId="0" fontId="8" fillId="0" borderId="14" xfId="0" applyFont="1" applyBorder="1" applyAlignment="1" applyProtection="1">
      <alignment horizontal="center" textRotation="90" wrapText="1"/>
      <protection/>
    </xf>
    <xf numFmtId="0" fontId="0" fillId="0" borderId="15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33" borderId="16" xfId="0" applyFont="1" applyFill="1" applyBorder="1" applyAlignment="1">
      <alignment horizontal="right" wrapText="1"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vertical="top" wrapText="1"/>
    </xf>
    <xf numFmtId="0" fontId="4" fillId="33" borderId="29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top" wrapText="1"/>
    </xf>
    <xf numFmtId="180" fontId="4" fillId="33" borderId="28" xfId="0" applyNumberFormat="1" applyFont="1" applyFill="1" applyBorder="1" applyAlignment="1">
      <alignment vertical="top" wrapText="1"/>
    </xf>
    <xf numFmtId="180" fontId="4" fillId="0" borderId="21" xfId="0" applyNumberFormat="1" applyFont="1" applyBorder="1" applyAlignment="1">
      <alignment vertical="top" wrapText="1"/>
    </xf>
    <xf numFmtId="180" fontId="4" fillId="0" borderId="25" xfId="0" applyNumberFormat="1" applyFont="1" applyBorder="1" applyAlignment="1">
      <alignment vertical="top" wrapText="1"/>
    </xf>
    <xf numFmtId="180" fontId="4" fillId="33" borderId="1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35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 vertical="center"/>
    </xf>
    <xf numFmtId="180" fontId="0" fillId="0" borderId="0" xfId="0" applyNumberFormat="1" applyBorder="1" applyAlignment="1">
      <alignment/>
    </xf>
    <xf numFmtId="0" fontId="4" fillId="0" borderId="34" xfId="0" applyFont="1" applyBorder="1" applyAlignment="1">
      <alignment vertical="top" wrapText="1"/>
    </xf>
    <xf numFmtId="180" fontId="4" fillId="0" borderId="35" xfId="0" applyNumberFormat="1" applyFont="1" applyBorder="1" applyAlignment="1">
      <alignment vertical="top" wrapText="1"/>
    </xf>
    <xf numFmtId="0" fontId="4" fillId="33" borderId="11" xfId="0" applyFont="1" applyFill="1" applyBorder="1" applyAlignment="1">
      <alignment vertical="top"/>
    </xf>
    <xf numFmtId="0" fontId="0" fillId="0" borderId="33" xfId="0" applyBorder="1" applyAlignment="1">
      <alignment/>
    </xf>
    <xf numFmtId="1" fontId="0" fillId="0" borderId="33" xfId="0" applyNumberFormat="1" applyFont="1" applyFill="1" applyBorder="1" applyAlignment="1">
      <alignment horizontal="right" vertical="center"/>
    </xf>
    <xf numFmtId="180" fontId="56" fillId="0" borderId="0" xfId="0" applyNumberFormat="1" applyFont="1" applyAlignment="1">
      <alignment/>
    </xf>
    <xf numFmtId="0" fontId="0" fillId="0" borderId="33" xfId="0" applyBorder="1" applyAlignment="1">
      <alignment horizontal="right" vertical="center" wrapText="1"/>
    </xf>
    <xf numFmtId="0" fontId="0" fillId="0" borderId="33" xfId="0" applyNumberFormat="1" applyBorder="1" applyAlignment="1">
      <alignment horizontal="right" vertical="center" wrapText="1"/>
    </xf>
    <xf numFmtId="0" fontId="0" fillId="0" borderId="33" xfId="0" applyFill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wrapText="1"/>
    </xf>
    <xf numFmtId="180" fontId="0" fillId="0" borderId="3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36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0" fontId="0" fillId="0" borderId="37" xfId="0" applyBorder="1" applyAlignment="1">
      <alignment/>
    </xf>
    <xf numFmtId="0" fontId="57" fillId="0" borderId="33" xfId="0" applyFont="1" applyBorder="1" applyAlignment="1">
      <alignment wrapText="1"/>
    </xf>
    <xf numFmtId="0" fontId="58" fillId="0" borderId="33" xfId="0" applyFont="1" applyBorder="1" applyAlignment="1">
      <alignment horizontal="center" wrapText="1"/>
    </xf>
    <xf numFmtId="180" fontId="58" fillId="0" borderId="33" xfId="0" applyNumberFormat="1" applyFont="1" applyBorder="1" applyAlignment="1">
      <alignment horizontal="center"/>
    </xf>
    <xf numFmtId="1" fontId="0" fillId="0" borderId="33" xfId="0" applyNumberFormat="1" applyFont="1" applyFill="1" applyBorder="1" applyAlignment="1">
      <alignment vertical="center"/>
    </xf>
    <xf numFmtId="0" fontId="58" fillId="0" borderId="33" xfId="0" applyFont="1" applyBorder="1" applyAlignment="1">
      <alignment horizontal="center" vertical="center" wrapText="1"/>
    </xf>
    <xf numFmtId="180" fontId="58" fillId="0" borderId="3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57" fillId="0" borderId="33" xfId="0" applyFont="1" applyBorder="1" applyAlignment="1">
      <alignment horizontal="right" vertical="center" wrapText="1"/>
    </xf>
    <xf numFmtId="0" fontId="58" fillId="0" borderId="33" xfId="0" applyNumberFormat="1" applyFont="1" applyBorder="1" applyAlignment="1">
      <alignment horizont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textRotation="90" wrapText="1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3" borderId="11" xfId="0" applyFont="1" applyFill="1" applyBorder="1" applyAlignment="1">
      <alignment horizontal="center" vertical="top" wrapText="1"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4" fillId="0" borderId="41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43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textRotation="90" wrapText="1"/>
    </xf>
    <xf numFmtId="0" fontId="0" fillId="33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29" sqref="A29:IV29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42.28125" style="0" customWidth="1"/>
    <col min="7" max="7" width="7.57421875" style="1" customWidth="1"/>
    <col min="8" max="8" width="7.140625" style="2" customWidth="1"/>
    <col min="9" max="11" width="6.28125" style="2" customWidth="1"/>
    <col min="12" max="13" width="7.28125" style="0" customWidth="1"/>
    <col min="14" max="14" width="8.7109375" style="0" customWidth="1"/>
    <col min="15" max="15" width="8.8515625" style="0" customWidth="1"/>
    <col min="16" max="16" width="5.57421875" style="58" bestFit="1" customWidth="1"/>
  </cols>
  <sheetData>
    <row r="1" spans="1:15" ht="17.25" customHeight="1">
      <c r="A1" s="3"/>
      <c r="B1" s="4"/>
      <c r="C1" s="4"/>
      <c r="D1" s="4"/>
      <c r="E1" s="4"/>
      <c r="F1" s="99" t="s">
        <v>76</v>
      </c>
      <c r="G1" s="99"/>
      <c r="H1" s="99"/>
      <c r="I1" s="99"/>
      <c r="J1" s="99"/>
      <c r="K1" s="99"/>
      <c r="L1" s="99"/>
      <c r="M1" s="99"/>
      <c r="N1" s="99"/>
      <c r="O1" s="99"/>
    </row>
    <row r="2" spans="1:15" ht="21.75" customHeight="1" thickBot="1">
      <c r="A2" s="100"/>
      <c r="B2" s="100"/>
      <c r="C2" s="100"/>
      <c r="D2" s="100"/>
      <c r="E2" s="100"/>
      <c r="F2" s="101" t="s">
        <v>58</v>
      </c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3.5" customHeight="1" thickBot="1">
      <c r="A3" s="97" t="s">
        <v>0</v>
      </c>
      <c r="B3" s="97" t="s">
        <v>1</v>
      </c>
      <c r="C3" s="97"/>
      <c r="D3" s="97"/>
      <c r="E3" s="97"/>
      <c r="F3" s="97" t="s">
        <v>2</v>
      </c>
      <c r="G3" s="103" t="s">
        <v>3</v>
      </c>
      <c r="H3" s="103" t="s">
        <v>4</v>
      </c>
      <c r="I3" s="97" t="s">
        <v>5</v>
      </c>
      <c r="J3" s="97" t="s">
        <v>6</v>
      </c>
      <c r="K3" s="97"/>
      <c r="L3" s="97"/>
      <c r="M3" s="97"/>
      <c r="N3" s="104" t="s">
        <v>7</v>
      </c>
      <c r="O3" s="103" t="s">
        <v>8</v>
      </c>
    </row>
    <row r="4" spans="1:15" ht="67.5" customHeight="1" thickBot="1">
      <c r="A4" s="97"/>
      <c r="B4" s="97"/>
      <c r="C4" s="97"/>
      <c r="D4" s="97"/>
      <c r="E4" s="97"/>
      <c r="F4" s="97"/>
      <c r="G4" s="103"/>
      <c r="H4" s="103"/>
      <c r="I4" s="97"/>
      <c r="J4" s="5" t="s">
        <v>9</v>
      </c>
      <c r="K4" s="5" t="s">
        <v>10</v>
      </c>
      <c r="L4" s="5" t="s">
        <v>11</v>
      </c>
      <c r="M4" s="6" t="s">
        <v>12</v>
      </c>
      <c r="N4" s="104"/>
      <c r="O4" s="104"/>
    </row>
    <row r="5" spans="1:16" s="1" customFormat="1" ht="13.5" customHeight="1" thickBot="1">
      <c r="A5" s="7">
        <v>1</v>
      </c>
      <c r="B5" s="98">
        <v>2</v>
      </c>
      <c r="C5" s="98"/>
      <c r="D5" s="98"/>
      <c r="E5" s="98"/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60"/>
    </row>
    <row r="6" spans="1:17" ht="19.5" customHeight="1">
      <c r="A6" s="49" t="s">
        <v>57</v>
      </c>
      <c r="B6" s="49"/>
      <c r="C6" s="49"/>
      <c r="D6" s="49"/>
      <c r="E6" s="10"/>
      <c r="F6" s="10"/>
      <c r="G6" s="37"/>
      <c r="H6" s="38"/>
      <c r="I6" s="54"/>
      <c r="J6" s="38"/>
      <c r="K6" s="38"/>
      <c r="L6" s="10"/>
      <c r="M6" s="10"/>
      <c r="N6" s="10"/>
      <c r="O6" s="9"/>
      <c r="P6" s="61"/>
      <c r="Q6" s="9"/>
    </row>
    <row r="7" spans="1:16" ht="12.75">
      <c r="A7" s="55">
        <v>1</v>
      </c>
      <c r="B7" s="56"/>
      <c r="C7" s="55"/>
      <c r="D7" s="55"/>
      <c r="E7" s="55"/>
      <c r="F7" s="65" t="s">
        <v>63</v>
      </c>
      <c r="G7" s="56"/>
      <c r="H7" s="81">
        <v>6</v>
      </c>
      <c r="I7" s="82" t="s">
        <v>86</v>
      </c>
      <c r="J7" s="66">
        <v>120</v>
      </c>
      <c r="K7" s="57">
        <v>45</v>
      </c>
      <c r="L7" s="57">
        <v>0</v>
      </c>
      <c r="M7" s="57"/>
      <c r="N7" s="55"/>
      <c r="O7" s="53"/>
      <c r="P7" s="67" t="s">
        <v>68</v>
      </c>
    </row>
    <row r="8" spans="1:16" ht="12.75">
      <c r="A8" s="55">
        <f>A7+1</f>
        <v>2</v>
      </c>
      <c r="B8" s="56"/>
      <c r="C8" s="55"/>
      <c r="D8" s="55"/>
      <c r="E8" s="55"/>
      <c r="F8" s="65" t="s">
        <v>64</v>
      </c>
      <c r="G8" s="56"/>
      <c r="H8" s="81">
        <v>7</v>
      </c>
      <c r="I8" s="82" t="s">
        <v>71</v>
      </c>
      <c r="J8" s="66">
        <v>180</v>
      </c>
      <c r="K8" s="57">
        <v>45</v>
      </c>
      <c r="L8" s="57">
        <v>30</v>
      </c>
      <c r="M8" s="57"/>
      <c r="N8" s="55"/>
      <c r="O8" s="53"/>
      <c r="P8" s="67" t="s">
        <v>68</v>
      </c>
    </row>
    <row r="9" spans="1:16" ht="12.75">
      <c r="A9" s="55">
        <f>A8+1</f>
        <v>3</v>
      </c>
      <c r="B9" s="56"/>
      <c r="C9" s="55"/>
      <c r="D9" s="55"/>
      <c r="E9" s="55"/>
      <c r="F9" s="65" t="s">
        <v>88</v>
      </c>
      <c r="G9" s="56"/>
      <c r="H9" s="81">
        <v>7</v>
      </c>
      <c r="I9" s="82" t="s">
        <v>86</v>
      </c>
      <c r="J9" s="66">
        <v>120</v>
      </c>
      <c r="K9" s="57">
        <v>60</v>
      </c>
      <c r="L9" s="57">
        <v>0</v>
      </c>
      <c r="M9" s="57"/>
      <c r="N9" s="55"/>
      <c r="O9" s="53"/>
      <c r="P9" s="67" t="s">
        <v>68</v>
      </c>
    </row>
    <row r="10" spans="1:16" ht="12.75">
      <c r="A10" s="55">
        <f>A9+1</f>
        <v>4</v>
      </c>
      <c r="B10" s="56"/>
      <c r="C10" s="55"/>
      <c r="D10" s="55"/>
      <c r="E10" s="55"/>
      <c r="F10" s="65" t="s">
        <v>65</v>
      </c>
      <c r="G10" s="56"/>
      <c r="H10" s="81">
        <v>8</v>
      </c>
      <c r="I10" s="82" t="s">
        <v>69</v>
      </c>
      <c r="J10" s="66">
        <v>210</v>
      </c>
      <c r="K10" s="57">
        <v>60</v>
      </c>
      <c r="L10" s="57">
        <v>30</v>
      </c>
      <c r="M10" s="57"/>
      <c r="N10" s="55"/>
      <c r="O10" s="53"/>
      <c r="P10" s="67" t="s">
        <v>68</v>
      </c>
    </row>
    <row r="11" spans="1:16" ht="12.75">
      <c r="A11" s="55">
        <v>5</v>
      </c>
      <c r="B11" s="56"/>
      <c r="C11" s="55"/>
      <c r="D11" s="55"/>
      <c r="E11" s="55"/>
      <c r="F11" s="65" t="s">
        <v>89</v>
      </c>
      <c r="G11" s="56"/>
      <c r="H11" s="81">
        <v>6</v>
      </c>
      <c r="I11" s="82" t="s">
        <v>86</v>
      </c>
      <c r="J11" s="66">
        <v>120</v>
      </c>
      <c r="K11" s="57">
        <v>45</v>
      </c>
      <c r="L11" s="57">
        <v>0</v>
      </c>
      <c r="M11" s="57"/>
      <c r="N11" s="55"/>
      <c r="O11" s="53"/>
      <c r="P11" s="67" t="s">
        <v>68</v>
      </c>
    </row>
    <row r="12" spans="1:16" ht="12.75">
      <c r="A12" s="55">
        <v>6</v>
      </c>
      <c r="B12" s="56"/>
      <c r="C12" s="55"/>
      <c r="D12" s="55"/>
      <c r="E12" s="55"/>
      <c r="F12" s="65" t="s">
        <v>66</v>
      </c>
      <c r="G12" s="56"/>
      <c r="H12" s="81">
        <v>7</v>
      </c>
      <c r="I12" s="83">
        <v>4.5</v>
      </c>
      <c r="J12" s="66">
        <f>30*I12</f>
        <v>135</v>
      </c>
      <c r="K12" s="57">
        <v>45</v>
      </c>
      <c r="L12" s="57">
        <v>15</v>
      </c>
      <c r="M12" s="57"/>
      <c r="N12" s="55"/>
      <c r="O12" s="53"/>
      <c r="P12" s="67" t="s">
        <v>68</v>
      </c>
    </row>
    <row r="13" spans="1:16" ht="12.75">
      <c r="A13" s="55">
        <v>7</v>
      </c>
      <c r="B13" s="56"/>
      <c r="C13" s="55"/>
      <c r="D13" s="55"/>
      <c r="E13" s="55"/>
      <c r="F13" s="75" t="s">
        <v>67</v>
      </c>
      <c r="G13" s="56"/>
      <c r="H13" s="81">
        <v>7</v>
      </c>
      <c r="I13" s="84">
        <v>4.5</v>
      </c>
      <c r="J13" s="66">
        <f>30*I13</f>
        <v>135</v>
      </c>
      <c r="K13" s="57">
        <v>0</v>
      </c>
      <c r="L13" s="57">
        <v>45</v>
      </c>
      <c r="M13" s="57"/>
      <c r="N13" s="55"/>
      <c r="O13" s="53"/>
      <c r="P13" s="67" t="s">
        <v>68</v>
      </c>
    </row>
    <row r="14" spans="1:16" ht="12.75">
      <c r="A14" s="55">
        <f aca="true" t="shared" si="0" ref="A14:A28">A13+1</f>
        <v>8</v>
      </c>
      <c r="B14" s="56"/>
      <c r="C14" s="55"/>
      <c r="D14" s="55"/>
      <c r="E14" s="55"/>
      <c r="F14" s="65" t="s">
        <v>87</v>
      </c>
      <c r="G14" s="56"/>
      <c r="H14" s="81">
        <v>6</v>
      </c>
      <c r="I14" s="82" t="s">
        <v>86</v>
      </c>
      <c r="J14" s="66">
        <v>120</v>
      </c>
      <c r="K14" s="57">
        <v>60</v>
      </c>
      <c r="L14" s="57">
        <v>0</v>
      </c>
      <c r="M14" s="57"/>
      <c r="N14" s="55"/>
      <c r="O14" s="53"/>
      <c r="P14" s="67" t="s">
        <v>68</v>
      </c>
    </row>
    <row r="15" spans="1:16" ht="12.75">
      <c r="A15" s="55">
        <v>9</v>
      </c>
      <c r="B15" s="56"/>
      <c r="C15" s="55"/>
      <c r="D15" s="55"/>
      <c r="E15" s="55"/>
      <c r="F15" s="65" t="s">
        <v>72</v>
      </c>
      <c r="G15" s="56"/>
      <c r="H15" s="81">
        <v>8</v>
      </c>
      <c r="I15" s="86">
        <v>4.5</v>
      </c>
      <c r="J15" s="66">
        <f>30*I15</f>
        <v>135</v>
      </c>
      <c r="K15" s="57">
        <v>0</v>
      </c>
      <c r="L15" s="57">
        <v>45</v>
      </c>
      <c r="M15" s="57"/>
      <c r="N15" s="55"/>
      <c r="O15" s="53"/>
      <c r="P15" s="67" t="s">
        <v>68</v>
      </c>
    </row>
    <row r="16" spans="1:16" ht="12.75">
      <c r="A16" s="55">
        <f t="shared" si="0"/>
        <v>10</v>
      </c>
      <c r="B16" s="56"/>
      <c r="C16" s="55"/>
      <c r="D16" s="55"/>
      <c r="E16" s="55"/>
      <c r="F16" s="65" t="s">
        <v>73</v>
      </c>
      <c r="G16" s="56"/>
      <c r="H16" s="81">
        <v>8</v>
      </c>
      <c r="I16" s="86" t="s">
        <v>70</v>
      </c>
      <c r="J16" s="66">
        <v>90</v>
      </c>
      <c r="K16" s="57">
        <v>45</v>
      </c>
      <c r="L16" s="57">
        <v>0</v>
      </c>
      <c r="M16" s="57"/>
      <c r="N16" s="55"/>
      <c r="O16" s="53"/>
      <c r="P16" s="67" t="s">
        <v>68</v>
      </c>
    </row>
    <row r="17" spans="1:16" ht="12.75">
      <c r="A17" s="55">
        <f t="shared" si="0"/>
        <v>11</v>
      </c>
      <c r="B17" s="56"/>
      <c r="C17" s="55"/>
      <c r="D17" s="55"/>
      <c r="E17" s="55"/>
      <c r="F17" s="65" t="s">
        <v>90</v>
      </c>
      <c r="G17" s="56"/>
      <c r="H17" s="81">
        <v>8</v>
      </c>
      <c r="I17" s="85" t="s">
        <v>70</v>
      </c>
      <c r="J17" s="66">
        <v>90</v>
      </c>
      <c r="K17" s="57">
        <v>45</v>
      </c>
      <c r="L17" s="57">
        <v>0</v>
      </c>
      <c r="M17" s="57"/>
      <c r="N17" s="55"/>
      <c r="O17" s="53"/>
      <c r="P17" s="67" t="s">
        <v>68</v>
      </c>
    </row>
    <row r="18" spans="1:16" ht="12.75">
      <c r="A18" s="55">
        <f t="shared" si="0"/>
        <v>12</v>
      </c>
      <c r="B18" s="56"/>
      <c r="C18" s="55"/>
      <c r="D18" s="55"/>
      <c r="E18" s="55"/>
      <c r="F18" s="65" t="s">
        <v>74</v>
      </c>
      <c r="G18" s="56"/>
      <c r="H18" s="81">
        <v>8</v>
      </c>
      <c r="I18" s="85" t="s">
        <v>70</v>
      </c>
      <c r="J18" s="66">
        <v>90</v>
      </c>
      <c r="K18" s="57">
        <v>45</v>
      </c>
      <c r="L18" s="57">
        <v>0</v>
      </c>
      <c r="M18" s="57"/>
      <c r="N18" s="55"/>
      <c r="O18" s="53"/>
      <c r="P18" s="67" t="s">
        <v>68</v>
      </c>
    </row>
    <row r="19" spans="1:16" ht="12.75">
      <c r="A19" s="55">
        <f t="shared" si="0"/>
        <v>13</v>
      </c>
      <c r="B19" s="56"/>
      <c r="C19" s="55"/>
      <c r="D19" s="55"/>
      <c r="E19" s="55"/>
      <c r="F19" s="65" t="s">
        <v>75</v>
      </c>
      <c r="G19" s="56"/>
      <c r="H19" s="81">
        <v>5</v>
      </c>
      <c r="I19" s="85" t="s">
        <v>70</v>
      </c>
      <c r="J19" s="66">
        <v>90</v>
      </c>
      <c r="K19" s="57">
        <v>45</v>
      </c>
      <c r="L19" s="57">
        <v>0</v>
      </c>
      <c r="M19" s="57"/>
      <c r="N19" s="55"/>
      <c r="O19" s="53"/>
      <c r="P19" s="67" t="s">
        <v>68</v>
      </c>
    </row>
    <row r="20" spans="1:16" ht="12.75">
      <c r="A20" s="55">
        <f t="shared" si="0"/>
        <v>14</v>
      </c>
      <c r="B20" s="56"/>
      <c r="C20" s="55"/>
      <c r="D20" s="55"/>
      <c r="E20" s="55"/>
      <c r="F20" s="87" t="s">
        <v>77</v>
      </c>
      <c r="G20" s="56"/>
      <c r="H20" s="55">
        <v>6</v>
      </c>
      <c r="I20" s="80">
        <v>4</v>
      </c>
      <c r="J20" s="91">
        <f>30*I20</f>
        <v>120</v>
      </c>
      <c r="K20" s="57">
        <v>45</v>
      </c>
      <c r="L20" s="57">
        <v>0</v>
      </c>
      <c r="M20" s="57"/>
      <c r="N20" s="55"/>
      <c r="O20" s="53"/>
      <c r="P20" s="67" t="s">
        <v>68</v>
      </c>
    </row>
    <row r="21" spans="1:16" ht="15">
      <c r="A21" s="55">
        <f t="shared" si="0"/>
        <v>15</v>
      </c>
      <c r="B21" s="56"/>
      <c r="C21" s="55"/>
      <c r="D21" s="55"/>
      <c r="E21" s="55"/>
      <c r="F21" s="79" t="s">
        <v>78</v>
      </c>
      <c r="G21" s="56"/>
      <c r="H21" s="96">
        <v>6</v>
      </c>
      <c r="I21" s="90" t="s">
        <v>86</v>
      </c>
      <c r="J21" s="91">
        <v>120</v>
      </c>
      <c r="K21" s="95">
        <v>0</v>
      </c>
      <c r="L21" s="57">
        <v>0</v>
      </c>
      <c r="M21" s="57">
        <v>45</v>
      </c>
      <c r="N21" s="55"/>
      <c r="O21" s="53"/>
      <c r="P21" s="67" t="s">
        <v>68</v>
      </c>
    </row>
    <row r="22" spans="1:16" ht="15">
      <c r="A22" s="55">
        <f t="shared" si="0"/>
        <v>16</v>
      </c>
      <c r="B22" s="56"/>
      <c r="C22" s="55"/>
      <c r="D22" s="55"/>
      <c r="E22" s="55"/>
      <c r="F22" s="77" t="s">
        <v>79</v>
      </c>
      <c r="G22" s="56"/>
      <c r="H22" s="96">
        <v>7</v>
      </c>
      <c r="I22" s="90">
        <v>4</v>
      </c>
      <c r="J22" s="91">
        <f>30*I22</f>
        <v>120</v>
      </c>
      <c r="K22" s="95">
        <v>45</v>
      </c>
      <c r="L22" s="57">
        <v>0</v>
      </c>
      <c r="M22" s="57"/>
      <c r="N22" s="55"/>
      <c r="O22" s="53"/>
      <c r="P22" s="67" t="s">
        <v>68</v>
      </c>
    </row>
    <row r="23" spans="1:16" ht="15">
      <c r="A23" s="55">
        <f t="shared" si="0"/>
        <v>17</v>
      </c>
      <c r="B23" s="56"/>
      <c r="C23" s="55"/>
      <c r="D23" s="55"/>
      <c r="E23" s="55"/>
      <c r="F23" s="77" t="s">
        <v>80</v>
      </c>
      <c r="G23" s="56"/>
      <c r="H23" s="89">
        <v>8</v>
      </c>
      <c r="I23" s="90" t="s">
        <v>86</v>
      </c>
      <c r="J23" s="91">
        <v>120</v>
      </c>
      <c r="K23" s="95">
        <v>45</v>
      </c>
      <c r="L23" s="57">
        <v>0</v>
      </c>
      <c r="M23" s="57"/>
      <c r="N23" s="55"/>
      <c r="O23" s="53"/>
      <c r="P23" s="67" t="s">
        <v>68</v>
      </c>
    </row>
    <row r="24" spans="1:16" ht="15">
      <c r="A24" s="55">
        <f t="shared" si="0"/>
        <v>18</v>
      </c>
      <c r="B24" s="56"/>
      <c r="C24" s="55"/>
      <c r="D24" s="55"/>
      <c r="E24" s="55"/>
      <c r="F24" s="77" t="s">
        <v>81</v>
      </c>
      <c r="G24" s="56"/>
      <c r="H24" s="89">
        <v>8</v>
      </c>
      <c r="I24" s="90" t="s">
        <v>86</v>
      </c>
      <c r="J24" s="91">
        <v>120</v>
      </c>
      <c r="K24" s="95">
        <v>45</v>
      </c>
      <c r="L24" s="57">
        <v>0</v>
      </c>
      <c r="M24" s="57"/>
      <c r="N24" s="55"/>
      <c r="O24" s="53"/>
      <c r="P24" s="67" t="s">
        <v>68</v>
      </c>
    </row>
    <row r="25" spans="1:16" ht="15">
      <c r="A25" s="55">
        <f t="shared" si="0"/>
        <v>19</v>
      </c>
      <c r="B25" s="56"/>
      <c r="C25" s="55"/>
      <c r="D25" s="55"/>
      <c r="E25" s="55"/>
      <c r="F25" s="77" t="s">
        <v>82</v>
      </c>
      <c r="G25" s="56"/>
      <c r="H25" s="96">
        <v>8</v>
      </c>
      <c r="I25" s="90" t="s">
        <v>86</v>
      </c>
      <c r="J25" s="91">
        <v>120</v>
      </c>
      <c r="K25" s="95">
        <v>45</v>
      </c>
      <c r="L25" s="57">
        <v>0</v>
      </c>
      <c r="M25" s="57"/>
      <c r="N25" s="55"/>
      <c r="O25" s="53"/>
      <c r="P25" s="67" t="s">
        <v>68</v>
      </c>
    </row>
    <row r="26" spans="1:16" ht="15">
      <c r="A26" s="55">
        <f t="shared" si="0"/>
        <v>20</v>
      </c>
      <c r="B26" s="56"/>
      <c r="C26" s="55"/>
      <c r="D26" s="55"/>
      <c r="E26" s="55"/>
      <c r="F26" s="77" t="s">
        <v>83</v>
      </c>
      <c r="G26" s="56"/>
      <c r="H26" s="89">
        <v>8</v>
      </c>
      <c r="I26" s="90" t="s">
        <v>86</v>
      </c>
      <c r="J26" s="91">
        <v>120</v>
      </c>
      <c r="K26" s="95">
        <v>45</v>
      </c>
      <c r="L26" s="57">
        <v>0</v>
      </c>
      <c r="M26" s="57"/>
      <c r="N26" s="55"/>
      <c r="O26" s="53"/>
      <c r="P26" s="67" t="s">
        <v>68</v>
      </c>
    </row>
    <row r="27" spans="1:16" ht="15">
      <c r="A27" s="55">
        <v>22</v>
      </c>
      <c r="B27" s="56"/>
      <c r="C27" s="55"/>
      <c r="D27" s="55"/>
      <c r="E27" s="55"/>
      <c r="F27" s="77" t="s">
        <v>84</v>
      </c>
      <c r="G27" s="56"/>
      <c r="H27" s="92">
        <v>8</v>
      </c>
      <c r="I27" s="93" t="s">
        <v>86</v>
      </c>
      <c r="J27" s="66">
        <v>120</v>
      </c>
      <c r="K27" s="95">
        <v>45</v>
      </c>
      <c r="L27" s="57">
        <v>0</v>
      </c>
      <c r="M27" s="57"/>
      <c r="N27" s="55"/>
      <c r="O27" s="53"/>
      <c r="P27" s="67" t="s">
        <v>68</v>
      </c>
    </row>
    <row r="28" spans="1:16" ht="15">
      <c r="A28" s="55">
        <f t="shared" si="0"/>
        <v>23</v>
      </c>
      <c r="B28" s="56"/>
      <c r="C28" s="55"/>
      <c r="D28" s="55"/>
      <c r="E28" s="55"/>
      <c r="F28" s="88" t="s">
        <v>85</v>
      </c>
      <c r="G28" s="56"/>
      <c r="H28" s="92">
        <v>8</v>
      </c>
      <c r="I28" s="93" t="s">
        <v>86</v>
      </c>
      <c r="J28" s="66">
        <v>120</v>
      </c>
      <c r="K28" s="95">
        <v>45</v>
      </c>
      <c r="L28" s="57">
        <v>0</v>
      </c>
      <c r="M28" s="57"/>
      <c r="N28" s="55"/>
      <c r="O28" s="53"/>
      <c r="P28" s="67" t="s">
        <v>68</v>
      </c>
    </row>
    <row r="29" spans="1:15" ht="12.75">
      <c r="A29" s="43"/>
      <c r="B29" s="50"/>
      <c r="C29" s="43"/>
      <c r="D29" s="43"/>
      <c r="E29" s="43"/>
      <c r="F29" s="51"/>
      <c r="G29" s="50"/>
      <c r="H29" s="43"/>
      <c r="I29" s="72"/>
      <c r="J29" s="73"/>
      <c r="K29" s="74"/>
      <c r="L29" s="74"/>
      <c r="M29" s="74"/>
      <c r="N29" s="43"/>
      <c r="O29" s="52"/>
    </row>
    <row r="30" spans="1:12" ht="14.25">
      <c r="A30" s="39"/>
      <c r="B30" s="39"/>
      <c r="C30" s="39"/>
      <c r="D30" s="39"/>
      <c r="E30" s="39"/>
      <c r="F30" s="39"/>
      <c r="G30" s="39"/>
      <c r="H30" s="33"/>
      <c r="I30" s="33"/>
      <c r="J30" s="33"/>
      <c r="K30" s="33"/>
      <c r="L30" s="33"/>
    </row>
    <row r="31" ht="15">
      <c r="A31" s="11" t="s">
        <v>18</v>
      </c>
    </row>
    <row r="33" ht="15">
      <c r="F33" s="11" t="s">
        <v>19</v>
      </c>
    </row>
    <row r="37" spans="1:17" s="9" customFormat="1" ht="12.75">
      <c r="A37"/>
      <c r="B37"/>
      <c r="C37"/>
      <c r="D37"/>
      <c r="E37"/>
      <c r="F37"/>
      <c r="G37" s="1"/>
      <c r="H37" s="2"/>
      <c r="I37" s="2"/>
      <c r="J37" s="2"/>
      <c r="K37" s="2"/>
      <c r="L37"/>
      <c r="M37"/>
      <c r="N37"/>
      <c r="O37"/>
      <c r="P37" s="58"/>
      <c r="Q37"/>
    </row>
    <row r="51" ht="23.25" customHeight="1"/>
    <row r="56" ht="15.75" customHeight="1"/>
    <row r="60" spans="1:22" s="9" customFormat="1" ht="409.5">
      <c r="A60"/>
      <c r="B60"/>
      <c r="C60"/>
      <c r="D60"/>
      <c r="E60"/>
      <c r="F60"/>
      <c r="G60" s="1"/>
      <c r="H60" s="2"/>
      <c r="I60" s="2"/>
      <c r="J60" s="2"/>
      <c r="K60" s="2"/>
      <c r="L60"/>
      <c r="M60"/>
      <c r="N60"/>
      <c r="O60"/>
      <c r="P60" s="58"/>
      <c r="Q60"/>
      <c r="R60"/>
      <c r="S60"/>
      <c r="T60"/>
      <c r="U60"/>
      <c r="V60"/>
    </row>
    <row r="61" spans="1:22" s="9" customFormat="1" ht="12.75">
      <c r="A61"/>
      <c r="B61"/>
      <c r="C61"/>
      <c r="D61"/>
      <c r="E61"/>
      <c r="F61"/>
      <c r="G61" s="1"/>
      <c r="H61" s="2"/>
      <c r="I61" s="2"/>
      <c r="J61" s="2"/>
      <c r="K61" s="2"/>
      <c r="L61"/>
      <c r="M61"/>
      <c r="N61"/>
      <c r="O61"/>
      <c r="P61" s="58"/>
      <c r="Q61"/>
      <c r="R61"/>
      <c r="S61"/>
      <c r="T61"/>
      <c r="U61"/>
      <c r="V61"/>
    </row>
    <row r="69" ht="54.75" customHeight="1"/>
    <row r="75" ht="44.25" customHeight="1"/>
    <row r="77" ht="18" customHeight="1"/>
    <row r="78" ht="16.5" customHeight="1"/>
    <row r="79" ht="19.5" customHeight="1"/>
    <row r="80" ht="19.5" customHeight="1"/>
  </sheetData>
  <sheetProtection selectLockedCells="1" selectUnlockedCells="1"/>
  <mergeCells count="13">
    <mergeCell ref="N3:N4"/>
    <mergeCell ref="O3:O4"/>
    <mergeCell ref="H3:H4"/>
    <mergeCell ref="I3:I4"/>
    <mergeCell ref="J3:M3"/>
    <mergeCell ref="B5:E5"/>
    <mergeCell ref="F1:O1"/>
    <mergeCell ref="A2:E2"/>
    <mergeCell ref="F2:O2"/>
    <mergeCell ref="A3:A4"/>
    <mergeCell ref="B3:E4"/>
    <mergeCell ref="F3:F4"/>
    <mergeCell ref="G3:G4"/>
  </mergeCells>
  <printOptions/>
  <pageMargins left="0.75" right="0.75" top="1" bottom="1" header="0.5118055555555555" footer="0.5"/>
  <pageSetup horizontalDpi="300" verticalDpi="3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zoomScalePageLayoutView="0" workbookViewId="0" topLeftCell="A1">
      <selection activeCell="AG13" sqref="AG13"/>
    </sheetView>
  </sheetViews>
  <sheetFormatPr defaultColWidth="9.140625" defaultRowHeight="12.75"/>
  <cols>
    <col min="1" max="1" width="15.140625" style="0" customWidth="1"/>
    <col min="2" max="2" width="4.421875" style="0" customWidth="1"/>
    <col min="3" max="3" width="5.00390625" style="0" customWidth="1"/>
    <col min="4" max="4" width="2.140625" style="0" customWidth="1"/>
    <col min="5" max="5" width="4.421875" style="0" customWidth="1"/>
    <col min="6" max="6" width="5.00390625" style="0" customWidth="1"/>
    <col min="7" max="7" width="2.140625" style="0" customWidth="1"/>
    <col min="8" max="8" width="4.421875" style="0" customWidth="1"/>
    <col min="9" max="9" width="5.00390625" style="0" customWidth="1"/>
    <col min="10" max="10" width="2.140625" style="0" customWidth="1"/>
    <col min="11" max="11" width="4.421875" style="0" customWidth="1"/>
    <col min="12" max="12" width="5.00390625" style="0" customWidth="1"/>
    <col min="13" max="13" width="2.140625" style="0" customWidth="1"/>
    <col min="14" max="14" width="4.421875" style="0" customWidth="1"/>
    <col min="15" max="15" width="4.8515625" style="0" customWidth="1"/>
    <col min="16" max="16" width="2.140625" style="0" customWidth="1"/>
    <col min="17" max="17" width="4.421875" style="0" customWidth="1"/>
    <col min="18" max="18" width="5.00390625" style="0" customWidth="1"/>
    <col min="19" max="19" width="2.140625" style="0" customWidth="1"/>
    <col min="20" max="20" width="4.421875" style="0" customWidth="1"/>
    <col min="21" max="21" width="4.7109375" style="0" customWidth="1"/>
    <col min="22" max="22" width="2.140625" style="0" customWidth="1"/>
    <col min="23" max="23" width="4.421875" style="0" customWidth="1"/>
    <col min="24" max="24" width="4.7109375" style="0" customWidth="1"/>
    <col min="25" max="31" width="3.140625" style="0" customWidth="1"/>
    <col min="32" max="32" width="8.8515625" style="0" customWidth="1"/>
    <col min="33" max="33" width="6.140625" style="0" customWidth="1"/>
    <col min="34" max="34" width="4.00390625" style="0" customWidth="1"/>
    <col min="36" max="36" width="12.140625" style="0" customWidth="1"/>
  </cols>
  <sheetData>
    <row r="1" spans="1:34" ht="15.75" thickBot="1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6" ht="15.75" customHeight="1" thickTop="1">
      <c r="A2" s="110" t="s">
        <v>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J2" s="40" t="s">
        <v>48</v>
      </c>
    </row>
    <row r="3" spans="1:36" ht="12.75" customHeight="1">
      <c r="A3" s="111" t="s">
        <v>51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J3" s="41" t="s">
        <v>49</v>
      </c>
    </row>
    <row r="4" spans="1:36" ht="13.5" customHeight="1" thickBot="1">
      <c r="A4" s="113" t="s">
        <v>52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J4" s="42">
        <v>1</v>
      </c>
    </row>
    <row r="5" spans="1:34" ht="15.75" customHeight="1" thickBot="1" thickTop="1">
      <c r="A5" s="105" t="s">
        <v>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15.75" customHeight="1">
      <c r="A6" s="106" t="s">
        <v>23</v>
      </c>
      <c r="B6" s="107" t="s">
        <v>24</v>
      </c>
      <c r="C6" s="107"/>
      <c r="D6" s="107"/>
      <c r="E6" s="107" t="s">
        <v>25</v>
      </c>
      <c r="F6" s="107"/>
      <c r="G6" s="107"/>
      <c r="H6" s="107" t="s">
        <v>26</v>
      </c>
      <c r="I6" s="107"/>
      <c r="J6" s="107"/>
      <c r="K6" s="107" t="s">
        <v>27</v>
      </c>
      <c r="L6" s="107"/>
      <c r="M6" s="107"/>
      <c r="N6" s="107" t="s">
        <v>28</v>
      </c>
      <c r="O6" s="107"/>
      <c r="P6" s="107"/>
      <c r="Q6" s="107" t="s">
        <v>29</v>
      </c>
      <c r="R6" s="107"/>
      <c r="S6" s="107"/>
      <c r="T6" s="107" t="s">
        <v>30</v>
      </c>
      <c r="U6" s="107"/>
      <c r="V6" s="107"/>
      <c r="W6" s="107" t="s">
        <v>31</v>
      </c>
      <c r="X6" s="107"/>
      <c r="Y6" s="107"/>
      <c r="Z6" s="107" t="s">
        <v>32</v>
      </c>
      <c r="AA6" s="107"/>
      <c r="AB6" s="107"/>
      <c r="AC6" s="108" t="s">
        <v>33</v>
      </c>
      <c r="AD6" s="108"/>
      <c r="AE6" s="108"/>
      <c r="AF6" s="116" t="s">
        <v>34</v>
      </c>
      <c r="AG6" s="116"/>
      <c r="AH6" s="116"/>
    </row>
    <row r="7" spans="1:34" ht="92.25" customHeight="1" thickBot="1" thickTop="1">
      <c r="A7" s="106"/>
      <c r="B7" s="12" t="s">
        <v>35</v>
      </c>
      <c r="C7" s="13" t="s">
        <v>36</v>
      </c>
      <c r="D7" s="14" t="s">
        <v>37</v>
      </c>
      <c r="E7" s="12" t="s">
        <v>35</v>
      </c>
      <c r="F7" s="13" t="s">
        <v>36</v>
      </c>
      <c r="G7" s="14" t="s">
        <v>37</v>
      </c>
      <c r="H7" s="12" t="s">
        <v>35</v>
      </c>
      <c r="I7" s="13" t="s">
        <v>36</v>
      </c>
      <c r="J7" s="14" t="s">
        <v>37</v>
      </c>
      <c r="K7" s="12" t="s">
        <v>35</v>
      </c>
      <c r="L7" s="13" t="s">
        <v>36</v>
      </c>
      <c r="M7" s="14" t="s">
        <v>37</v>
      </c>
      <c r="N7" s="12" t="s">
        <v>35</v>
      </c>
      <c r="O7" s="13" t="s">
        <v>36</v>
      </c>
      <c r="P7" s="14" t="s">
        <v>37</v>
      </c>
      <c r="Q7" s="12" t="s">
        <v>35</v>
      </c>
      <c r="R7" s="13" t="s">
        <v>36</v>
      </c>
      <c r="S7" s="14" t="s">
        <v>37</v>
      </c>
      <c r="T7" s="12" t="s">
        <v>35</v>
      </c>
      <c r="U7" s="13" t="s">
        <v>36</v>
      </c>
      <c r="V7" s="14" t="s">
        <v>37</v>
      </c>
      <c r="W7" s="12" t="s">
        <v>35</v>
      </c>
      <c r="X7" s="13" t="s">
        <v>36</v>
      </c>
      <c r="Y7" s="14" t="s">
        <v>37</v>
      </c>
      <c r="Z7" s="12" t="s">
        <v>35</v>
      </c>
      <c r="AA7" s="13" t="s">
        <v>36</v>
      </c>
      <c r="AB7" s="14" t="s">
        <v>37</v>
      </c>
      <c r="AC7" s="12" t="s">
        <v>35</v>
      </c>
      <c r="AD7" s="13" t="s">
        <v>36</v>
      </c>
      <c r="AE7" s="14" t="s">
        <v>37</v>
      </c>
      <c r="AF7" s="12" t="s">
        <v>35</v>
      </c>
      <c r="AG7" s="13" t="s">
        <v>36</v>
      </c>
      <c r="AH7" s="14" t="s">
        <v>37</v>
      </c>
    </row>
    <row r="8" spans="1:34" ht="24" customHeight="1" thickBot="1" thickTop="1">
      <c r="A8" s="15" t="s">
        <v>13</v>
      </c>
      <c r="B8" s="16" t="e">
        <f>SUM('учебен план'!#REF!)/$AJ$4</f>
        <v>#REF!</v>
      </c>
      <c r="C8" s="44" t="e">
        <f>SUM('учебен план'!#REF!)</f>
        <v>#REF!</v>
      </c>
      <c r="D8" s="18">
        <v>4</v>
      </c>
      <c r="E8" s="16" t="e">
        <f>SUM('учебен план'!#REF!)/$AJ$4</f>
        <v>#REF!</v>
      </c>
      <c r="F8" s="44" t="e">
        <f>SUM('учебен план'!#REF!)</f>
        <v>#REF!</v>
      </c>
      <c r="G8" s="18">
        <v>6</v>
      </c>
      <c r="H8" s="16" t="e">
        <f>SUM('учебен план'!#REF!)/$AJ$4</f>
        <v>#REF!</v>
      </c>
      <c r="I8" s="44" t="e">
        <f>SUM('учебен план'!#REF!)</f>
        <v>#REF!</v>
      </c>
      <c r="J8" s="18">
        <v>5</v>
      </c>
      <c r="K8" s="16" t="e">
        <f>SUM('учебен план'!#REF!)/$AJ$4</f>
        <v>#REF!</v>
      </c>
      <c r="L8" s="44" t="e">
        <f>SUM('учебен план'!#REF!)</f>
        <v>#REF!</v>
      </c>
      <c r="M8" s="18">
        <v>6</v>
      </c>
      <c r="N8" s="16" t="e">
        <f>SUM('учебен план'!#REF!)/$AJ$4</f>
        <v>#REF!</v>
      </c>
      <c r="O8" s="44" t="e">
        <f>SUM('учебен план'!#REF!)</f>
        <v>#REF!</v>
      </c>
      <c r="P8" s="18">
        <v>5</v>
      </c>
      <c r="Q8" s="16" t="e">
        <f>SUM('учебен план'!#REF!)/$AJ$4</f>
        <v>#REF!</v>
      </c>
      <c r="R8" s="44" t="e">
        <f>SUM('учебен план'!#REF!)</f>
        <v>#REF!</v>
      </c>
      <c r="S8" s="18">
        <v>5</v>
      </c>
      <c r="T8" s="16" t="e">
        <f>SUM('учебен план'!#REF!)/$AJ$4</f>
        <v>#REF!</v>
      </c>
      <c r="U8" s="44" t="e">
        <f>SUM('учебен план'!#REF!)</f>
        <v>#REF!</v>
      </c>
      <c r="V8" s="18">
        <v>3</v>
      </c>
      <c r="W8" s="17"/>
      <c r="X8" s="17"/>
      <c r="Y8" s="18">
        <v>0</v>
      </c>
      <c r="Z8" s="16"/>
      <c r="AA8" s="17"/>
      <c r="AB8" s="18"/>
      <c r="AC8" s="16"/>
      <c r="AD8" s="19"/>
      <c r="AE8" s="20"/>
      <c r="AF8" s="21" t="e">
        <f>B8+E8+H8+K8+N8+Q8+T8+W8+Z8+AC8</f>
        <v>#REF!</v>
      </c>
      <c r="AG8" s="48" t="e">
        <f>C8+F8+I8+L8+O8+R8+U8+X8+AA8+AD8</f>
        <v>#REF!</v>
      </c>
      <c r="AH8" s="21">
        <f>D8+G8+J8+M8+P8+S8+V8+Y8+AB8+AE8</f>
        <v>34</v>
      </c>
    </row>
    <row r="9" spans="1:34" ht="22.5" customHeight="1" thickBot="1">
      <c r="A9" s="15" t="s">
        <v>38</v>
      </c>
      <c r="B9" s="16"/>
      <c r="C9" s="44"/>
      <c r="D9" s="18"/>
      <c r="E9" s="22" t="s">
        <v>50</v>
      </c>
      <c r="F9" s="46"/>
      <c r="G9" s="24"/>
      <c r="H9" s="22" t="s">
        <v>50</v>
      </c>
      <c r="I9" s="46"/>
      <c r="J9" s="24"/>
      <c r="K9" s="22" t="s">
        <v>50</v>
      </c>
      <c r="L9" s="46"/>
      <c r="M9" s="24"/>
      <c r="N9" s="16" t="s">
        <v>50</v>
      </c>
      <c r="O9" s="17"/>
      <c r="P9" s="18"/>
      <c r="Q9" s="22" t="s">
        <v>50</v>
      </c>
      <c r="R9" s="46"/>
      <c r="S9" s="24"/>
      <c r="T9" s="16">
        <v>360</v>
      </c>
      <c r="U9" s="44">
        <v>12</v>
      </c>
      <c r="V9" s="18">
        <v>3</v>
      </c>
      <c r="W9" s="62">
        <v>150</v>
      </c>
      <c r="X9" s="63">
        <v>5</v>
      </c>
      <c r="Y9" s="24">
        <v>2</v>
      </c>
      <c r="Z9" s="22"/>
      <c r="AA9" s="23"/>
      <c r="AB9" s="24"/>
      <c r="AC9" s="16"/>
      <c r="AD9" s="19"/>
      <c r="AE9" s="20"/>
      <c r="AF9" s="21">
        <f>T9+W9</f>
        <v>510</v>
      </c>
      <c r="AG9" s="21">
        <f aca="true" t="shared" si="0" ref="AG9:AH11">C9+F9+I9+L9+O9+R9+U9+X9+AA9+AD9</f>
        <v>17</v>
      </c>
      <c r="AH9" s="21">
        <f t="shared" si="0"/>
        <v>5</v>
      </c>
    </row>
    <row r="10" spans="1:34" ht="22.5" customHeight="1" thickBot="1">
      <c r="A10" s="15" t="s">
        <v>39</v>
      </c>
      <c r="B10" s="16"/>
      <c r="C10" s="44"/>
      <c r="D10" s="25"/>
      <c r="E10" s="26"/>
      <c r="F10" s="47"/>
      <c r="G10" s="8"/>
      <c r="H10" s="26"/>
      <c r="I10" s="47"/>
      <c r="J10" s="8"/>
      <c r="K10" s="26"/>
      <c r="L10" s="47"/>
      <c r="M10" s="28"/>
      <c r="N10" s="27"/>
      <c r="O10" s="27"/>
      <c r="P10" s="25"/>
      <c r="Q10" s="26"/>
      <c r="R10" s="47"/>
      <c r="S10" s="28"/>
      <c r="T10" s="27"/>
      <c r="U10" s="47"/>
      <c r="V10" s="25"/>
      <c r="W10" s="16" t="e">
        <f>SUM('учебен план'!#REF!)</f>
        <v>#REF!</v>
      </c>
      <c r="X10" s="44" t="e">
        <f>SUM('учебен план'!#REF!)</f>
        <v>#REF!</v>
      </c>
      <c r="Y10" s="8">
        <v>2</v>
      </c>
      <c r="Z10" s="26"/>
      <c r="AA10" s="27"/>
      <c r="AB10" s="28"/>
      <c r="AC10" s="27"/>
      <c r="AD10" s="27"/>
      <c r="AE10" s="20"/>
      <c r="AF10" s="64" t="e">
        <f>W10</f>
        <v>#REF!</v>
      </c>
      <c r="AG10" s="48" t="e">
        <f t="shared" si="0"/>
        <v>#REF!</v>
      </c>
      <c r="AH10" s="21">
        <f t="shared" si="0"/>
        <v>2</v>
      </c>
    </row>
    <row r="11" spans="1:34" ht="20.25" customHeight="1" thickBot="1">
      <c r="A11" s="29" t="s">
        <v>40</v>
      </c>
      <c r="B11" s="30"/>
      <c r="C11" s="45" t="e">
        <f aca="true" t="shared" si="1" ref="C11:Y11">C10+C9+C8</f>
        <v>#REF!</v>
      </c>
      <c r="D11" s="32">
        <f t="shared" si="1"/>
        <v>4</v>
      </c>
      <c r="E11" s="30"/>
      <c r="F11" s="45" t="e">
        <f t="shared" si="1"/>
        <v>#REF!</v>
      </c>
      <c r="G11" s="32">
        <f t="shared" si="1"/>
        <v>6</v>
      </c>
      <c r="H11" s="30"/>
      <c r="I11" s="45" t="e">
        <f t="shared" si="1"/>
        <v>#REF!</v>
      </c>
      <c r="J11" s="32">
        <f t="shared" si="1"/>
        <v>5</v>
      </c>
      <c r="K11" s="30"/>
      <c r="L11" s="45" t="e">
        <f t="shared" si="1"/>
        <v>#REF!</v>
      </c>
      <c r="M11" s="32">
        <f t="shared" si="1"/>
        <v>6</v>
      </c>
      <c r="N11" s="30"/>
      <c r="O11" s="45" t="e">
        <f t="shared" si="1"/>
        <v>#REF!</v>
      </c>
      <c r="P11" s="32">
        <f t="shared" si="1"/>
        <v>5</v>
      </c>
      <c r="Q11" s="30"/>
      <c r="R11" s="45" t="e">
        <f t="shared" si="1"/>
        <v>#REF!</v>
      </c>
      <c r="S11" s="32">
        <f t="shared" si="1"/>
        <v>5</v>
      </c>
      <c r="T11" s="30"/>
      <c r="U11" s="45" t="e">
        <f t="shared" si="1"/>
        <v>#REF!</v>
      </c>
      <c r="V11" s="31">
        <f t="shared" si="1"/>
        <v>6</v>
      </c>
      <c r="W11" s="30"/>
      <c r="X11" s="31" t="e">
        <f t="shared" si="1"/>
        <v>#REF!</v>
      </c>
      <c r="Y11" s="31">
        <f t="shared" si="1"/>
        <v>4</v>
      </c>
      <c r="Z11" s="30"/>
      <c r="AA11" s="31"/>
      <c r="AB11" s="32"/>
      <c r="AC11" s="30"/>
      <c r="AD11" s="31"/>
      <c r="AE11" s="32"/>
      <c r="AF11" s="21" t="e">
        <f>SUM(AF8:AF10)</f>
        <v>#REF!</v>
      </c>
      <c r="AG11" s="48" t="e">
        <f t="shared" si="0"/>
        <v>#REF!</v>
      </c>
      <c r="AH11" s="21">
        <f t="shared" si="0"/>
        <v>41</v>
      </c>
    </row>
    <row r="12" ht="13.5" thickBot="1"/>
    <row r="13" spans="1:28" ht="57.75" customHeight="1">
      <c r="A13" s="117" t="s">
        <v>15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 t="s">
        <v>14</v>
      </c>
      <c r="R13" s="118"/>
      <c r="S13" s="118"/>
      <c r="T13" s="118" t="s">
        <v>41</v>
      </c>
      <c r="U13" s="118"/>
      <c r="V13" s="118"/>
      <c r="W13" s="119" t="s">
        <v>16</v>
      </c>
      <c r="X13" s="119"/>
      <c r="Y13" s="119"/>
      <c r="Z13" s="119" t="s">
        <v>17</v>
      </c>
      <c r="AA13" s="119"/>
      <c r="AB13" s="119"/>
    </row>
    <row r="14" spans="1:34" ht="13.5" customHeight="1">
      <c r="A14" s="120" t="s">
        <v>45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15">
        <v>2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33"/>
      <c r="AD14" s="33"/>
      <c r="AE14" s="113"/>
      <c r="AF14" s="113"/>
      <c r="AG14" s="113"/>
      <c r="AH14" s="113"/>
    </row>
    <row r="15" spans="1:36" ht="13.5" customHeight="1">
      <c r="A15" s="120" t="s">
        <v>55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15">
        <v>2</v>
      </c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33"/>
      <c r="AD15" s="33"/>
      <c r="AE15" s="113"/>
      <c r="AF15" s="113"/>
      <c r="AG15" s="113"/>
      <c r="AH15" s="113"/>
      <c r="AJ15" s="59"/>
    </row>
    <row r="16" spans="1:34" ht="13.5" customHeight="1">
      <c r="A16" s="120" t="s">
        <v>46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15">
        <v>3</v>
      </c>
      <c r="R16" s="115"/>
      <c r="S16" s="115"/>
      <c r="T16" s="115"/>
      <c r="U16" s="115"/>
      <c r="V16" s="115"/>
      <c r="W16" s="115" t="s">
        <v>53</v>
      </c>
      <c r="X16" s="115"/>
      <c r="Y16" s="115"/>
      <c r="Z16" s="115" t="s">
        <v>54</v>
      </c>
      <c r="AA16" s="115"/>
      <c r="AB16" s="115"/>
      <c r="AC16" s="33"/>
      <c r="AD16" s="33"/>
      <c r="AE16" s="113"/>
      <c r="AF16" s="113"/>
      <c r="AG16" s="113"/>
      <c r="AH16" s="113"/>
    </row>
    <row r="17" spans="1:34" ht="13.5" customHeight="1">
      <c r="A17" s="120" t="s">
        <v>47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15">
        <v>3</v>
      </c>
      <c r="R17" s="115"/>
      <c r="S17" s="115"/>
      <c r="T17" s="115"/>
      <c r="U17" s="115"/>
      <c r="V17" s="115"/>
      <c r="W17" s="115" t="s">
        <v>53</v>
      </c>
      <c r="X17" s="115"/>
      <c r="Y17" s="115"/>
      <c r="Z17" s="115" t="s">
        <v>54</v>
      </c>
      <c r="AA17" s="115"/>
      <c r="AB17" s="115"/>
      <c r="AC17" s="33"/>
      <c r="AD17" s="33"/>
      <c r="AE17" s="113"/>
      <c r="AF17" s="113"/>
      <c r="AG17" s="113"/>
      <c r="AH17" s="113"/>
    </row>
    <row r="18" spans="1:34" ht="36" customHeight="1">
      <c r="A18" s="121" t="s">
        <v>42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 t="s">
        <v>56</v>
      </c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18" ht="15.75">
      <c r="A19" s="34"/>
      <c r="R19" s="35"/>
    </row>
    <row r="20" spans="1:24" ht="15">
      <c r="A20" s="36" t="s">
        <v>43</v>
      </c>
      <c r="X20" s="36" t="s">
        <v>44</v>
      </c>
    </row>
  </sheetData>
  <sheetProtection selectLockedCells="1" selectUnlockedCells="1"/>
  <mergeCells count="52">
    <mergeCell ref="AE17:AF17"/>
    <mergeCell ref="AG17:AH17"/>
    <mergeCell ref="A16:P16"/>
    <mergeCell ref="Q16:S16"/>
    <mergeCell ref="T16:V16"/>
    <mergeCell ref="W16:Y16"/>
    <mergeCell ref="A18:P18"/>
    <mergeCell ref="Q18:AH18"/>
    <mergeCell ref="AG16:AH16"/>
    <mergeCell ref="A17:P17"/>
    <mergeCell ref="Q17:S17"/>
    <mergeCell ref="T17:V17"/>
    <mergeCell ref="Z16:AB16"/>
    <mergeCell ref="AE16:AF16"/>
    <mergeCell ref="W17:Y17"/>
    <mergeCell ref="Z17:AB17"/>
    <mergeCell ref="AG14:AH14"/>
    <mergeCell ref="A15:P15"/>
    <mergeCell ref="Q15:S15"/>
    <mergeCell ref="T15:V15"/>
    <mergeCell ref="W15:Y15"/>
    <mergeCell ref="Z15:AB15"/>
    <mergeCell ref="AE15:AF15"/>
    <mergeCell ref="AG15:AH15"/>
    <mergeCell ref="W13:Y13"/>
    <mergeCell ref="Z13:AB13"/>
    <mergeCell ref="N6:P6"/>
    <mergeCell ref="Q6:S6"/>
    <mergeCell ref="A14:P14"/>
    <mergeCell ref="Q14:S14"/>
    <mergeCell ref="T14:V14"/>
    <mergeCell ref="W14:Y14"/>
    <mergeCell ref="A1:AH1"/>
    <mergeCell ref="A2:AH2"/>
    <mergeCell ref="A3:AH3"/>
    <mergeCell ref="A4:AH4"/>
    <mergeCell ref="Z14:AB14"/>
    <mergeCell ref="AE14:AF14"/>
    <mergeCell ref="AF6:AH6"/>
    <mergeCell ref="A13:P13"/>
    <mergeCell ref="Q13:S13"/>
    <mergeCell ref="T13:V13"/>
    <mergeCell ref="A5:AH5"/>
    <mergeCell ref="A6:A7"/>
    <mergeCell ref="B6:D6"/>
    <mergeCell ref="E6:G6"/>
    <mergeCell ref="H6:J6"/>
    <mergeCell ref="K6:M6"/>
    <mergeCell ref="T6:V6"/>
    <mergeCell ref="W6:Y6"/>
    <mergeCell ref="Z6:AB6"/>
    <mergeCell ref="AC6:AE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33">
      <selection activeCell="J33" sqref="J33:L42"/>
    </sheetView>
  </sheetViews>
  <sheetFormatPr defaultColWidth="9.140625" defaultRowHeight="12.75"/>
  <cols>
    <col min="1" max="1" width="12.00390625" style="9" customWidth="1"/>
  </cols>
  <sheetData>
    <row r="1" spans="1:12" ht="12.75">
      <c r="A1" s="94"/>
      <c r="B1">
        <f>MID(A1,1,1)</f>
      </c>
      <c r="C1">
        <f>MID(A1,3,1)</f>
      </c>
      <c r="D1">
        <f>MID(A1,5,1)</f>
      </c>
      <c r="G1" s="68">
        <v>3</v>
      </c>
      <c r="H1" s="57">
        <v>1</v>
      </c>
      <c r="I1" s="57">
        <v>0</v>
      </c>
      <c r="J1">
        <f>15*G1</f>
        <v>45</v>
      </c>
      <c r="K1">
        <f>15*H1</f>
        <v>15</v>
      </c>
      <c r="L1">
        <f>15*I1</f>
        <v>0</v>
      </c>
    </row>
    <row r="2" spans="1:12" ht="12.75">
      <c r="A2" s="94"/>
      <c r="B2">
        <f aca="true" t="shared" si="0" ref="B2:B22">MID(A2,1,1)</f>
      </c>
      <c r="C2">
        <f aca="true" t="shared" si="1" ref="C2:C22">MID(A2,3,1)</f>
      </c>
      <c r="D2">
        <f aca="true" t="shared" si="2" ref="D2:D22">MID(A2,5,1)</f>
      </c>
      <c r="G2" s="68">
        <v>3</v>
      </c>
      <c r="H2" s="57">
        <v>0</v>
      </c>
      <c r="I2" s="57">
        <v>0</v>
      </c>
      <c r="J2">
        <f aca="true" t="shared" si="3" ref="J2:J65">15*G2</f>
        <v>45</v>
      </c>
      <c r="K2">
        <f aca="true" t="shared" si="4" ref="K2:K65">15*H2</f>
        <v>0</v>
      </c>
      <c r="L2">
        <f aca="true" t="shared" si="5" ref="L2:L65">15*I2</f>
        <v>0</v>
      </c>
    </row>
    <row r="3" spans="1:12" ht="12.75">
      <c r="A3" s="94"/>
      <c r="B3">
        <f t="shared" si="0"/>
      </c>
      <c r="C3">
        <f t="shared" si="1"/>
      </c>
      <c r="D3">
        <f t="shared" si="2"/>
      </c>
      <c r="G3" s="57">
        <v>0</v>
      </c>
      <c r="H3" s="57">
        <v>0</v>
      </c>
      <c r="I3" s="57">
        <v>5</v>
      </c>
      <c r="J3">
        <f t="shared" si="3"/>
        <v>0</v>
      </c>
      <c r="K3">
        <f t="shared" si="4"/>
        <v>0</v>
      </c>
      <c r="L3">
        <f t="shared" si="5"/>
        <v>75</v>
      </c>
    </row>
    <row r="4" spans="1:12" ht="12.75">
      <c r="A4" s="94"/>
      <c r="B4">
        <f t="shared" si="0"/>
      </c>
      <c r="C4">
        <f t="shared" si="1"/>
      </c>
      <c r="D4">
        <f t="shared" si="2"/>
      </c>
      <c r="G4" s="57">
        <v>3</v>
      </c>
      <c r="H4" s="57">
        <v>0</v>
      </c>
      <c r="I4" s="57">
        <v>0</v>
      </c>
      <c r="J4">
        <f t="shared" si="3"/>
        <v>45</v>
      </c>
      <c r="K4">
        <f t="shared" si="4"/>
        <v>0</v>
      </c>
      <c r="L4">
        <f t="shared" si="5"/>
        <v>0</v>
      </c>
    </row>
    <row r="5" spans="1:12" ht="12.75">
      <c r="A5" s="94"/>
      <c r="B5">
        <f t="shared" si="0"/>
      </c>
      <c r="C5">
        <f t="shared" si="1"/>
      </c>
      <c r="D5">
        <f t="shared" si="2"/>
      </c>
      <c r="G5" s="57">
        <v>0</v>
      </c>
      <c r="H5" s="57">
        <v>0</v>
      </c>
      <c r="I5" s="57">
        <v>5</v>
      </c>
      <c r="J5">
        <f t="shared" si="3"/>
        <v>0</v>
      </c>
      <c r="K5">
        <f t="shared" si="4"/>
        <v>0</v>
      </c>
      <c r="L5">
        <f t="shared" si="5"/>
        <v>75</v>
      </c>
    </row>
    <row r="6" spans="1:12" ht="12.75">
      <c r="A6" s="76"/>
      <c r="B6">
        <f t="shared" si="0"/>
      </c>
      <c r="C6">
        <f t="shared" si="1"/>
      </c>
      <c r="D6">
        <f t="shared" si="2"/>
      </c>
      <c r="G6" s="68">
        <v>3</v>
      </c>
      <c r="H6" s="57">
        <v>2</v>
      </c>
      <c r="I6" s="57">
        <v>0</v>
      </c>
      <c r="J6">
        <f t="shared" si="3"/>
        <v>45</v>
      </c>
      <c r="K6">
        <f t="shared" si="4"/>
        <v>30</v>
      </c>
      <c r="L6">
        <f t="shared" si="5"/>
        <v>0</v>
      </c>
    </row>
    <row r="7" spans="1:12" ht="12.75">
      <c r="A7" s="76"/>
      <c r="B7">
        <f t="shared" si="0"/>
      </c>
      <c r="C7">
        <f t="shared" si="1"/>
      </c>
      <c r="D7">
        <f t="shared" si="2"/>
      </c>
      <c r="G7" s="68">
        <v>3</v>
      </c>
      <c r="H7" s="57">
        <v>0</v>
      </c>
      <c r="I7" s="57">
        <v>2</v>
      </c>
      <c r="J7">
        <f t="shared" si="3"/>
        <v>45</v>
      </c>
      <c r="K7">
        <f t="shared" si="4"/>
        <v>0</v>
      </c>
      <c r="L7">
        <f t="shared" si="5"/>
        <v>30</v>
      </c>
    </row>
    <row r="8" spans="1:12" ht="12.75">
      <c r="A8" s="76"/>
      <c r="B8">
        <f t="shared" si="0"/>
      </c>
      <c r="C8">
        <f t="shared" si="1"/>
      </c>
      <c r="D8">
        <f t="shared" si="2"/>
      </c>
      <c r="G8" s="68">
        <v>2</v>
      </c>
      <c r="H8" s="57">
        <v>0</v>
      </c>
      <c r="I8" s="57">
        <v>2</v>
      </c>
      <c r="J8">
        <f t="shared" si="3"/>
        <v>30</v>
      </c>
      <c r="K8">
        <f t="shared" si="4"/>
        <v>0</v>
      </c>
      <c r="L8">
        <f t="shared" si="5"/>
        <v>30</v>
      </c>
    </row>
    <row r="9" spans="1:12" ht="12.75">
      <c r="A9" s="76"/>
      <c r="B9">
        <f t="shared" si="0"/>
      </c>
      <c r="C9">
        <f t="shared" si="1"/>
      </c>
      <c r="D9">
        <f t="shared" si="2"/>
      </c>
      <c r="G9" s="68">
        <v>2</v>
      </c>
      <c r="H9" s="57">
        <v>0</v>
      </c>
      <c r="I9" s="57">
        <v>2</v>
      </c>
      <c r="J9">
        <f t="shared" si="3"/>
        <v>30</v>
      </c>
      <c r="K9">
        <f t="shared" si="4"/>
        <v>0</v>
      </c>
      <c r="L9">
        <f t="shared" si="5"/>
        <v>30</v>
      </c>
    </row>
    <row r="10" spans="1:12" ht="12.75">
      <c r="A10" s="76"/>
      <c r="B10">
        <f t="shared" si="0"/>
      </c>
      <c r="C10">
        <f t="shared" si="1"/>
      </c>
      <c r="D10">
        <f t="shared" si="2"/>
      </c>
      <c r="G10" s="68">
        <v>3</v>
      </c>
      <c r="H10" s="57">
        <v>2</v>
      </c>
      <c r="I10" s="57">
        <v>0</v>
      </c>
      <c r="J10">
        <f t="shared" si="3"/>
        <v>45</v>
      </c>
      <c r="K10">
        <f t="shared" si="4"/>
        <v>30</v>
      </c>
      <c r="L10">
        <f t="shared" si="5"/>
        <v>0</v>
      </c>
    </row>
    <row r="11" spans="1:12" ht="12.75">
      <c r="A11" s="76"/>
      <c r="B11">
        <f t="shared" si="0"/>
      </c>
      <c r="C11">
        <f t="shared" si="1"/>
      </c>
      <c r="D11">
        <f t="shared" si="2"/>
      </c>
      <c r="G11" s="68">
        <v>2</v>
      </c>
      <c r="H11" s="57">
        <v>1</v>
      </c>
      <c r="I11" s="57">
        <v>1</v>
      </c>
      <c r="J11">
        <f t="shared" si="3"/>
        <v>30</v>
      </c>
      <c r="K11">
        <f t="shared" si="4"/>
        <v>15</v>
      </c>
      <c r="L11">
        <f t="shared" si="5"/>
        <v>15</v>
      </c>
    </row>
    <row r="12" spans="1:12" ht="12.75">
      <c r="A12" s="76"/>
      <c r="B12">
        <f t="shared" si="0"/>
      </c>
      <c r="C12">
        <f t="shared" si="1"/>
      </c>
      <c r="D12">
        <f t="shared" si="2"/>
      </c>
      <c r="G12" s="68">
        <v>3</v>
      </c>
      <c r="H12" s="57">
        <v>0</v>
      </c>
      <c r="I12" s="57">
        <v>1</v>
      </c>
      <c r="J12">
        <f t="shared" si="3"/>
        <v>45</v>
      </c>
      <c r="K12">
        <f t="shared" si="4"/>
        <v>0</v>
      </c>
      <c r="L12">
        <f t="shared" si="5"/>
        <v>15</v>
      </c>
    </row>
    <row r="13" spans="2:12" ht="12.75">
      <c r="B13">
        <f t="shared" si="0"/>
      </c>
      <c r="C13">
        <f t="shared" si="1"/>
      </c>
      <c r="D13">
        <f t="shared" si="2"/>
      </c>
      <c r="G13" s="69">
        <v>3</v>
      </c>
      <c r="H13" s="57">
        <v>0</v>
      </c>
      <c r="I13" s="57">
        <v>0</v>
      </c>
      <c r="J13">
        <f t="shared" si="3"/>
        <v>45</v>
      </c>
      <c r="K13">
        <f t="shared" si="4"/>
        <v>0</v>
      </c>
      <c r="L13">
        <f t="shared" si="5"/>
        <v>0</v>
      </c>
    </row>
    <row r="14" spans="2:12" ht="12.75">
      <c r="B14">
        <f t="shared" si="0"/>
      </c>
      <c r="C14">
        <f t="shared" si="1"/>
      </c>
      <c r="D14">
        <f t="shared" si="2"/>
      </c>
      <c r="G14" s="69">
        <v>0</v>
      </c>
      <c r="H14" s="57">
        <v>0</v>
      </c>
      <c r="I14" s="57">
        <v>5</v>
      </c>
      <c r="J14">
        <f t="shared" si="3"/>
        <v>0</v>
      </c>
      <c r="K14">
        <f t="shared" si="4"/>
        <v>0</v>
      </c>
      <c r="L14">
        <f t="shared" si="5"/>
        <v>75</v>
      </c>
    </row>
    <row r="15" spans="2:12" ht="12.75">
      <c r="B15">
        <f t="shared" si="0"/>
      </c>
      <c r="C15">
        <f t="shared" si="1"/>
      </c>
      <c r="D15">
        <f t="shared" si="2"/>
      </c>
      <c r="G15" s="68">
        <v>3</v>
      </c>
      <c r="H15" s="57">
        <v>0</v>
      </c>
      <c r="I15" s="57">
        <v>0</v>
      </c>
      <c r="J15">
        <f t="shared" si="3"/>
        <v>45</v>
      </c>
      <c r="K15">
        <f t="shared" si="4"/>
        <v>0</v>
      </c>
      <c r="L15">
        <f t="shared" si="5"/>
        <v>0</v>
      </c>
    </row>
    <row r="16" spans="1:12" ht="12.75">
      <c r="A16" s="76"/>
      <c r="B16">
        <f t="shared" si="0"/>
      </c>
      <c r="C16">
        <f t="shared" si="1"/>
      </c>
      <c r="D16">
        <f t="shared" si="2"/>
      </c>
      <c r="G16" s="69">
        <v>2</v>
      </c>
      <c r="H16" s="57">
        <v>0</v>
      </c>
      <c r="I16" s="57">
        <v>2</v>
      </c>
      <c r="J16">
        <f t="shared" si="3"/>
        <v>30</v>
      </c>
      <c r="K16">
        <f t="shared" si="4"/>
        <v>0</v>
      </c>
      <c r="L16">
        <f t="shared" si="5"/>
        <v>30</v>
      </c>
    </row>
    <row r="17" spans="1:12" ht="12.75">
      <c r="A17" s="76"/>
      <c r="B17">
        <f t="shared" si="0"/>
      </c>
      <c r="C17">
        <f t="shared" si="1"/>
      </c>
      <c r="D17">
        <f t="shared" si="2"/>
      </c>
      <c r="G17" s="69">
        <v>2</v>
      </c>
      <c r="H17" s="57">
        <v>0</v>
      </c>
      <c r="I17" s="57">
        <v>0</v>
      </c>
      <c r="J17">
        <f t="shared" si="3"/>
        <v>30</v>
      </c>
      <c r="K17">
        <f t="shared" si="4"/>
        <v>0</v>
      </c>
      <c r="L17">
        <f t="shared" si="5"/>
        <v>0</v>
      </c>
    </row>
    <row r="18" spans="1:12" ht="12.75">
      <c r="A18" s="76"/>
      <c r="B18">
        <f t="shared" si="0"/>
      </c>
      <c r="C18">
        <f t="shared" si="1"/>
      </c>
      <c r="D18">
        <f t="shared" si="2"/>
      </c>
      <c r="G18" s="69">
        <v>0</v>
      </c>
      <c r="H18" s="57">
        <v>0</v>
      </c>
      <c r="I18" s="57">
        <v>3</v>
      </c>
      <c r="J18">
        <f t="shared" si="3"/>
        <v>0</v>
      </c>
      <c r="K18">
        <f t="shared" si="4"/>
        <v>0</v>
      </c>
      <c r="L18">
        <f t="shared" si="5"/>
        <v>45</v>
      </c>
    </row>
    <row r="19" spans="2:12" ht="12.75">
      <c r="B19">
        <f t="shared" si="0"/>
      </c>
      <c r="C19">
        <f t="shared" si="1"/>
      </c>
      <c r="D19">
        <f t="shared" si="2"/>
      </c>
      <c r="G19" s="70">
        <v>2</v>
      </c>
      <c r="H19" s="57">
        <v>1</v>
      </c>
      <c r="I19" s="57">
        <v>1</v>
      </c>
      <c r="J19">
        <f t="shared" si="3"/>
        <v>30</v>
      </c>
      <c r="K19">
        <f t="shared" si="4"/>
        <v>15</v>
      </c>
      <c r="L19">
        <f t="shared" si="5"/>
        <v>15</v>
      </c>
    </row>
    <row r="20" spans="2:12" ht="12.75">
      <c r="B20">
        <f t="shared" si="0"/>
      </c>
      <c r="C20">
        <f t="shared" si="1"/>
      </c>
      <c r="D20">
        <f t="shared" si="2"/>
      </c>
      <c r="G20" s="69">
        <v>2</v>
      </c>
      <c r="H20" s="57">
        <v>0</v>
      </c>
      <c r="I20" s="57">
        <v>2</v>
      </c>
      <c r="J20">
        <f t="shared" si="3"/>
        <v>30</v>
      </c>
      <c r="K20">
        <f t="shared" si="4"/>
        <v>0</v>
      </c>
      <c r="L20">
        <f t="shared" si="5"/>
        <v>30</v>
      </c>
    </row>
    <row r="21" spans="2:12" ht="12.75">
      <c r="B21">
        <f t="shared" si="0"/>
      </c>
      <c r="C21">
        <f t="shared" si="1"/>
      </c>
      <c r="D21">
        <f t="shared" si="2"/>
      </c>
      <c r="G21" s="68">
        <v>2</v>
      </c>
      <c r="H21" s="57">
        <v>0</v>
      </c>
      <c r="I21" s="57">
        <v>2</v>
      </c>
      <c r="J21">
        <f t="shared" si="3"/>
        <v>30</v>
      </c>
      <c r="K21">
        <f t="shared" si="4"/>
        <v>0</v>
      </c>
      <c r="L21">
        <f t="shared" si="5"/>
        <v>30</v>
      </c>
    </row>
    <row r="22" spans="2:12" ht="12.75">
      <c r="B22">
        <f t="shared" si="0"/>
      </c>
      <c r="C22">
        <f t="shared" si="1"/>
      </c>
      <c r="D22">
        <f t="shared" si="2"/>
      </c>
      <c r="G22" s="68">
        <v>3</v>
      </c>
      <c r="H22" s="57">
        <v>1</v>
      </c>
      <c r="I22" s="57">
        <v>0</v>
      </c>
      <c r="J22">
        <f t="shared" si="3"/>
        <v>45</v>
      </c>
      <c r="K22">
        <f t="shared" si="4"/>
        <v>15</v>
      </c>
      <c r="L22">
        <f t="shared" si="5"/>
        <v>0</v>
      </c>
    </row>
    <row r="23" spans="7:12" ht="12.75">
      <c r="G23" s="69">
        <v>2</v>
      </c>
      <c r="H23" s="57">
        <v>0</v>
      </c>
      <c r="I23" s="57">
        <v>3</v>
      </c>
      <c r="J23">
        <f t="shared" si="3"/>
        <v>30</v>
      </c>
      <c r="K23">
        <f t="shared" si="4"/>
        <v>0</v>
      </c>
      <c r="L23">
        <f t="shared" si="5"/>
        <v>45</v>
      </c>
    </row>
    <row r="24" spans="7:12" ht="12.75">
      <c r="G24" s="68">
        <v>2</v>
      </c>
      <c r="H24" s="57">
        <v>0</v>
      </c>
      <c r="I24" s="57">
        <v>0</v>
      </c>
      <c r="J24">
        <f t="shared" si="3"/>
        <v>30</v>
      </c>
      <c r="K24">
        <f t="shared" si="4"/>
        <v>0</v>
      </c>
      <c r="L24">
        <f t="shared" si="5"/>
        <v>0</v>
      </c>
    </row>
    <row r="25" spans="7:12" ht="12.75">
      <c r="G25" s="68">
        <v>2</v>
      </c>
      <c r="H25" s="57">
        <v>0</v>
      </c>
      <c r="I25" s="57">
        <v>2</v>
      </c>
      <c r="J25">
        <f t="shared" si="3"/>
        <v>30</v>
      </c>
      <c r="K25">
        <f t="shared" si="4"/>
        <v>0</v>
      </c>
      <c r="L25">
        <f t="shared" si="5"/>
        <v>30</v>
      </c>
    </row>
    <row r="26" spans="7:12" ht="12.75">
      <c r="G26" s="68">
        <v>2</v>
      </c>
      <c r="H26" s="57">
        <v>0</v>
      </c>
      <c r="I26" s="57">
        <v>2</v>
      </c>
      <c r="J26">
        <f t="shared" si="3"/>
        <v>30</v>
      </c>
      <c r="K26">
        <f t="shared" si="4"/>
        <v>0</v>
      </c>
      <c r="L26">
        <f t="shared" si="5"/>
        <v>30</v>
      </c>
    </row>
    <row r="27" spans="7:12" ht="15">
      <c r="G27" s="71">
        <v>3</v>
      </c>
      <c r="H27" s="57">
        <v>0</v>
      </c>
      <c r="I27" s="57">
        <v>2</v>
      </c>
      <c r="J27">
        <f t="shared" si="3"/>
        <v>45</v>
      </c>
      <c r="K27">
        <f t="shared" si="4"/>
        <v>0</v>
      </c>
      <c r="L27">
        <f t="shared" si="5"/>
        <v>30</v>
      </c>
    </row>
    <row r="28" spans="7:12" ht="12.75">
      <c r="G28" s="57" t="s">
        <v>59</v>
      </c>
      <c r="H28" s="57" t="s">
        <v>61</v>
      </c>
      <c r="I28" s="57" t="s">
        <v>61</v>
      </c>
      <c r="J28">
        <f t="shared" si="3"/>
        <v>45</v>
      </c>
      <c r="K28">
        <f t="shared" si="4"/>
        <v>0</v>
      </c>
      <c r="L28">
        <f t="shared" si="5"/>
        <v>0</v>
      </c>
    </row>
    <row r="29" spans="7:12" ht="12.75">
      <c r="G29" s="57" t="s">
        <v>59</v>
      </c>
      <c r="H29" s="57" t="s">
        <v>61</v>
      </c>
      <c r="I29" s="57" t="s">
        <v>61</v>
      </c>
      <c r="J29">
        <f t="shared" si="3"/>
        <v>45</v>
      </c>
      <c r="K29">
        <f t="shared" si="4"/>
        <v>0</v>
      </c>
      <c r="L29">
        <f t="shared" si="5"/>
        <v>0</v>
      </c>
    </row>
    <row r="30" spans="7:12" ht="12.75">
      <c r="G30" s="57" t="s">
        <v>61</v>
      </c>
      <c r="H30" s="57" t="s">
        <v>61</v>
      </c>
      <c r="I30" s="57" t="s">
        <v>59</v>
      </c>
      <c r="J30">
        <f t="shared" si="3"/>
        <v>0</v>
      </c>
      <c r="K30">
        <f t="shared" si="4"/>
        <v>0</v>
      </c>
      <c r="L30">
        <f t="shared" si="5"/>
        <v>45</v>
      </c>
    </row>
    <row r="31" spans="7:12" ht="12.75">
      <c r="G31" s="57" t="s">
        <v>60</v>
      </c>
      <c r="H31" s="57" t="s">
        <v>61</v>
      </c>
      <c r="I31" s="57" t="s">
        <v>62</v>
      </c>
      <c r="J31">
        <f t="shared" si="3"/>
        <v>60</v>
      </c>
      <c r="K31">
        <f t="shared" si="4"/>
        <v>0</v>
      </c>
      <c r="L31">
        <f t="shared" si="5"/>
        <v>30</v>
      </c>
    </row>
    <row r="32" spans="7:12" ht="12.75">
      <c r="G32" s="57" t="s">
        <v>59</v>
      </c>
      <c r="H32" s="57" t="s">
        <v>61</v>
      </c>
      <c r="I32" s="57" t="s">
        <v>61</v>
      </c>
      <c r="J32">
        <f t="shared" si="3"/>
        <v>45</v>
      </c>
      <c r="K32">
        <f t="shared" si="4"/>
        <v>0</v>
      </c>
      <c r="L32">
        <f t="shared" si="5"/>
        <v>0</v>
      </c>
    </row>
    <row r="33" spans="7:12" ht="12.75">
      <c r="G33" s="57">
        <v>2</v>
      </c>
      <c r="H33" s="57">
        <v>1</v>
      </c>
      <c r="I33" s="57">
        <v>0</v>
      </c>
      <c r="J33">
        <f t="shared" si="3"/>
        <v>30</v>
      </c>
      <c r="K33">
        <f t="shared" si="4"/>
        <v>15</v>
      </c>
      <c r="L33">
        <f t="shared" si="5"/>
        <v>0</v>
      </c>
    </row>
    <row r="34" spans="7:12" ht="12.75">
      <c r="G34" s="95">
        <v>2</v>
      </c>
      <c r="H34" s="57">
        <v>1</v>
      </c>
      <c r="I34" s="57">
        <v>0</v>
      </c>
      <c r="J34">
        <f t="shared" si="3"/>
        <v>30</v>
      </c>
      <c r="K34">
        <f t="shared" si="4"/>
        <v>15</v>
      </c>
      <c r="L34">
        <f t="shared" si="5"/>
        <v>0</v>
      </c>
    </row>
    <row r="35" spans="7:12" ht="12.75">
      <c r="G35" s="95">
        <v>2</v>
      </c>
      <c r="H35" s="57">
        <v>1</v>
      </c>
      <c r="I35" s="57">
        <v>1</v>
      </c>
      <c r="J35">
        <f t="shared" si="3"/>
        <v>30</v>
      </c>
      <c r="K35">
        <f t="shared" si="4"/>
        <v>15</v>
      </c>
      <c r="L35">
        <f t="shared" si="5"/>
        <v>15</v>
      </c>
    </row>
    <row r="36" spans="7:12" ht="12.75">
      <c r="G36" s="95">
        <v>3</v>
      </c>
      <c r="H36" s="57">
        <v>0</v>
      </c>
      <c r="I36" s="57">
        <v>1</v>
      </c>
      <c r="J36">
        <f t="shared" si="3"/>
        <v>45</v>
      </c>
      <c r="K36">
        <f t="shared" si="4"/>
        <v>0</v>
      </c>
      <c r="L36">
        <f t="shared" si="5"/>
        <v>15</v>
      </c>
    </row>
    <row r="37" spans="7:12" ht="12.75">
      <c r="G37" s="95">
        <v>2</v>
      </c>
      <c r="H37" s="57">
        <v>1</v>
      </c>
      <c r="I37" s="57">
        <v>2</v>
      </c>
      <c r="J37">
        <f t="shared" si="3"/>
        <v>30</v>
      </c>
      <c r="K37">
        <f t="shared" si="4"/>
        <v>15</v>
      </c>
      <c r="L37">
        <f t="shared" si="5"/>
        <v>30</v>
      </c>
    </row>
    <row r="38" spans="7:12" ht="12.75">
      <c r="G38" s="95">
        <v>0</v>
      </c>
      <c r="H38" s="57">
        <v>0</v>
      </c>
      <c r="I38" s="57">
        <v>2</v>
      </c>
      <c r="J38">
        <f t="shared" si="3"/>
        <v>0</v>
      </c>
      <c r="K38">
        <f t="shared" si="4"/>
        <v>0</v>
      </c>
      <c r="L38">
        <f t="shared" si="5"/>
        <v>30</v>
      </c>
    </row>
    <row r="39" spans="7:12" ht="12.75">
      <c r="G39" s="95">
        <v>2</v>
      </c>
      <c r="H39" s="57">
        <v>0</v>
      </c>
      <c r="I39" s="57">
        <v>2</v>
      </c>
      <c r="J39">
        <f t="shared" si="3"/>
        <v>30</v>
      </c>
      <c r="K39">
        <f t="shared" si="4"/>
        <v>0</v>
      </c>
      <c r="L39">
        <f t="shared" si="5"/>
        <v>30</v>
      </c>
    </row>
    <row r="40" spans="7:12" ht="12.75">
      <c r="G40" s="95">
        <v>2</v>
      </c>
      <c r="H40" s="57">
        <v>0</v>
      </c>
      <c r="I40" s="57">
        <v>2</v>
      </c>
      <c r="J40">
        <f t="shared" si="3"/>
        <v>30</v>
      </c>
      <c r="K40">
        <f t="shared" si="4"/>
        <v>0</v>
      </c>
      <c r="L40">
        <f t="shared" si="5"/>
        <v>30</v>
      </c>
    </row>
    <row r="41" spans="7:12" ht="12.75">
      <c r="G41" s="95">
        <v>2</v>
      </c>
      <c r="H41" s="57">
        <v>1</v>
      </c>
      <c r="I41" s="57">
        <v>2</v>
      </c>
      <c r="J41">
        <f t="shared" si="3"/>
        <v>30</v>
      </c>
      <c r="K41">
        <f t="shared" si="4"/>
        <v>15</v>
      </c>
      <c r="L41">
        <f t="shared" si="5"/>
        <v>30</v>
      </c>
    </row>
    <row r="42" spans="7:12" ht="12.75">
      <c r="G42" s="95">
        <v>2</v>
      </c>
      <c r="H42" s="57">
        <v>0</v>
      </c>
      <c r="I42" s="57">
        <v>1</v>
      </c>
      <c r="J42">
        <f t="shared" si="3"/>
        <v>30</v>
      </c>
      <c r="K42">
        <f t="shared" si="4"/>
        <v>0</v>
      </c>
      <c r="L42">
        <f t="shared" si="5"/>
        <v>15</v>
      </c>
    </row>
    <row r="43" spans="7:12" ht="12.75">
      <c r="G43" s="57"/>
      <c r="H43" s="57"/>
      <c r="I43" s="57"/>
      <c r="J43">
        <f t="shared" si="3"/>
        <v>0</v>
      </c>
      <c r="K43">
        <f t="shared" si="4"/>
        <v>0</v>
      </c>
      <c r="L43">
        <f t="shared" si="5"/>
        <v>0</v>
      </c>
    </row>
    <row r="44" spans="7:12" ht="12.75">
      <c r="G44" s="57"/>
      <c r="H44" s="57"/>
      <c r="I44" s="57"/>
      <c r="J44">
        <f t="shared" si="3"/>
        <v>0</v>
      </c>
      <c r="K44">
        <f t="shared" si="4"/>
        <v>0</v>
      </c>
      <c r="L44">
        <f t="shared" si="5"/>
        <v>0</v>
      </c>
    </row>
    <row r="45" spans="7:12" ht="12.75">
      <c r="G45" s="57"/>
      <c r="H45" s="57"/>
      <c r="I45" s="57"/>
      <c r="J45">
        <f t="shared" si="3"/>
        <v>0</v>
      </c>
      <c r="K45">
        <f t="shared" si="4"/>
        <v>0</v>
      </c>
      <c r="L45">
        <f t="shared" si="5"/>
        <v>0</v>
      </c>
    </row>
    <row r="46" spans="7:12" ht="12.75">
      <c r="G46" s="78"/>
      <c r="H46" s="57"/>
      <c r="I46" s="57"/>
      <c r="J46">
        <f t="shared" si="3"/>
        <v>0</v>
      </c>
      <c r="K46">
        <f t="shared" si="4"/>
        <v>0</v>
      </c>
      <c r="L46">
        <f t="shared" si="5"/>
        <v>0</v>
      </c>
    </row>
    <row r="47" spans="7:12" ht="12.75">
      <c r="G47" s="78"/>
      <c r="H47" s="57"/>
      <c r="I47" s="57"/>
      <c r="J47">
        <f t="shared" si="3"/>
        <v>0</v>
      </c>
      <c r="K47">
        <f t="shared" si="4"/>
        <v>0</v>
      </c>
      <c r="L47">
        <f t="shared" si="5"/>
        <v>0</v>
      </c>
    </row>
    <row r="48" spans="7:12" ht="12.75">
      <c r="G48" s="78"/>
      <c r="H48" s="57"/>
      <c r="I48" s="57"/>
      <c r="J48">
        <f t="shared" si="3"/>
        <v>0</v>
      </c>
      <c r="K48">
        <f t="shared" si="4"/>
        <v>0</v>
      </c>
      <c r="L48">
        <f t="shared" si="5"/>
        <v>0</v>
      </c>
    </row>
    <row r="49" spans="7:12" ht="12.75">
      <c r="G49" s="78"/>
      <c r="H49" s="57"/>
      <c r="I49" s="57"/>
      <c r="J49">
        <f t="shared" si="3"/>
        <v>0</v>
      </c>
      <c r="K49">
        <f t="shared" si="4"/>
        <v>0</v>
      </c>
      <c r="L49">
        <f t="shared" si="5"/>
        <v>0</v>
      </c>
    </row>
    <row r="50" spans="7:12" ht="12.75">
      <c r="G50" s="78"/>
      <c r="H50" s="57"/>
      <c r="I50" s="57"/>
      <c r="J50">
        <f t="shared" si="3"/>
        <v>0</v>
      </c>
      <c r="K50">
        <f t="shared" si="4"/>
        <v>0</v>
      </c>
      <c r="L50">
        <f t="shared" si="5"/>
        <v>0</v>
      </c>
    </row>
    <row r="51" spans="7:12" ht="12.75">
      <c r="G51" s="57"/>
      <c r="H51" s="57"/>
      <c r="I51" s="57"/>
      <c r="J51">
        <f t="shared" si="3"/>
        <v>0</v>
      </c>
      <c r="K51">
        <f t="shared" si="4"/>
        <v>0</v>
      </c>
      <c r="L51">
        <f t="shared" si="5"/>
        <v>0</v>
      </c>
    </row>
    <row r="52" spans="7:12" ht="12.75">
      <c r="G52" s="57"/>
      <c r="H52" s="57"/>
      <c r="I52" s="57"/>
      <c r="J52">
        <f t="shared" si="3"/>
        <v>0</v>
      </c>
      <c r="K52">
        <f t="shared" si="4"/>
        <v>0</v>
      </c>
      <c r="L52">
        <f t="shared" si="5"/>
        <v>0</v>
      </c>
    </row>
    <row r="53" spans="7:12" ht="12.75">
      <c r="G53" s="57"/>
      <c r="H53" s="57"/>
      <c r="I53" s="57"/>
      <c r="J53">
        <f t="shared" si="3"/>
        <v>0</v>
      </c>
      <c r="K53">
        <f t="shared" si="4"/>
        <v>0</v>
      </c>
      <c r="L53">
        <f t="shared" si="5"/>
        <v>0</v>
      </c>
    </row>
    <row r="54" spans="10:12" ht="12.75">
      <c r="J54">
        <f t="shared" si="3"/>
        <v>0</v>
      </c>
      <c r="K54">
        <f t="shared" si="4"/>
        <v>0</v>
      </c>
      <c r="L54">
        <f t="shared" si="5"/>
        <v>0</v>
      </c>
    </row>
    <row r="55" spans="10:12" ht="12.75">
      <c r="J55">
        <f t="shared" si="3"/>
        <v>0</v>
      </c>
      <c r="K55">
        <f t="shared" si="4"/>
        <v>0</v>
      </c>
      <c r="L55">
        <f t="shared" si="5"/>
        <v>0</v>
      </c>
    </row>
    <row r="56" spans="10:12" ht="12.75">
      <c r="J56">
        <f t="shared" si="3"/>
        <v>0</v>
      </c>
      <c r="K56">
        <f t="shared" si="4"/>
        <v>0</v>
      </c>
      <c r="L56">
        <f t="shared" si="5"/>
        <v>0</v>
      </c>
    </row>
    <row r="57" spans="10:12" ht="12.75">
      <c r="J57">
        <f t="shared" si="3"/>
        <v>0</v>
      </c>
      <c r="K57">
        <f t="shared" si="4"/>
        <v>0</v>
      </c>
      <c r="L57">
        <f t="shared" si="5"/>
        <v>0</v>
      </c>
    </row>
    <row r="58" spans="10:12" ht="12.75">
      <c r="J58">
        <f t="shared" si="3"/>
        <v>0</v>
      </c>
      <c r="K58">
        <f t="shared" si="4"/>
        <v>0</v>
      </c>
      <c r="L58">
        <f t="shared" si="5"/>
        <v>0</v>
      </c>
    </row>
    <row r="59" spans="10:12" ht="12.75">
      <c r="J59">
        <f t="shared" si="3"/>
        <v>0</v>
      </c>
      <c r="K59">
        <f t="shared" si="4"/>
        <v>0</v>
      </c>
      <c r="L59">
        <f t="shared" si="5"/>
        <v>0</v>
      </c>
    </row>
    <row r="60" spans="10:12" ht="12.75">
      <c r="J60">
        <f t="shared" si="3"/>
        <v>0</v>
      </c>
      <c r="K60">
        <f t="shared" si="4"/>
        <v>0</v>
      </c>
      <c r="L60">
        <f t="shared" si="5"/>
        <v>0</v>
      </c>
    </row>
    <row r="61" spans="10:12" ht="12.75">
      <c r="J61">
        <f t="shared" si="3"/>
        <v>0</v>
      </c>
      <c r="K61">
        <f t="shared" si="4"/>
        <v>0</v>
      </c>
      <c r="L61">
        <f t="shared" si="5"/>
        <v>0</v>
      </c>
    </row>
    <row r="62" spans="10:12" ht="12.75">
      <c r="J62">
        <f t="shared" si="3"/>
        <v>0</v>
      </c>
      <c r="K62">
        <f t="shared" si="4"/>
        <v>0</v>
      </c>
      <c r="L62">
        <f t="shared" si="5"/>
        <v>0</v>
      </c>
    </row>
    <row r="63" spans="10:12" ht="12.75">
      <c r="J63">
        <f t="shared" si="3"/>
        <v>0</v>
      </c>
      <c r="K63">
        <f t="shared" si="4"/>
        <v>0</v>
      </c>
      <c r="L63">
        <f t="shared" si="5"/>
        <v>0</v>
      </c>
    </row>
    <row r="64" spans="10:12" ht="12.75">
      <c r="J64">
        <f t="shared" si="3"/>
        <v>0</v>
      </c>
      <c r="K64">
        <f t="shared" si="4"/>
        <v>0</v>
      </c>
      <c r="L64">
        <f t="shared" si="5"/>
        <v>0</v>
      </c>
    </row>
    <row r="65" spans="10:12" ht="12.75">
      <c r="J65">
        <f t="shared" si="3"/>
        <v>0</v>
      </c>
      <c r="K65">
        <f t="shared" si="4"/>
        <v>0</v>
      </c>
      <c r="L65">
        <f t="shared" si="5"/>
        <v>0</v>
      </c>
    </row>
    <row r="66" spans="10:12" ht="12.75">
      <c r="J66">
        <f aca="true" t="shared" si="6" ref="J66:J91">15*G66</f>
        <v>0</v>
      </c>
      <c r="K66">
        <f aca="true" t="shared" si="7" ref="K66:K91">15*H66</f>
        <v>0</v>
      </c>
      <c r="L66">
        <f aca="true" t="shared" si="8" ref="L66:L91">15*I66</f>
        <v>0</v>
      </c>
    </row>
    <row r="67" spans="10:12" ht="12.75">
      <c r="J67">
        <f t="shared" si="6"/>
        <v>0</v>
      </c>
      <c r="K67">
        <f t="shared" si="7"/>
        <v>0</v>
      </c>
      <c r="L67">
        <f t="shared" si="8"/>
        <v>0</v>
      </c>
    </row>
    <row r="68" spans="10:12" ht="12.75">
      <c r="J68">
        <f t="shared" si="6"/>
        <v>0</v>
      </c>
      <c r="K68">
        <f t="shared" si="7"/>
        <v>0</v>
      </c>
      <c r="L68">
        <f t="shared" si="8"/>
        <v>0</v>
      </c>
    </row>
    <row r="69" spans="10:12" ht="12.75">
      <c r="J69">
        <f t="shared" si="6"/>
        <v>0</v>
      </c>
      <c r="K69">
        <f t="shared" si="7"/>
        <v>0</v>
      </c>
      <c r="L69">
        <f t="shared" si="8"/>
        <v>0</v>
      </c>
    </row>
    <row r="70" spans="10:12" ht="12.75">
      <c r="J70">
        <f t="shared" si="6"/>
        <v>0</v>
      </c>
      <c r="K70">
        <f t="shared" si="7"/>
        <v>0</v>
      </c>
      <c r="L70">
        <f t="shared" si="8"/>
        <v>0</v>
      </c>
    </row>
    <row r="71" spans="10:12" ht="12.75">
      <c r="J71">
        <f t="shared" si="6"/>
        <v>0</v>
      </c>
      <c r="K71">
        <f t="shared" si="7"/>
        <v>0</v>
      </c>
      <c r="L71">
        <f t="shared" si="8"/>
        <v>0</v>
      </c>
    </row>
    <row r="72" spans="10:12" ht="12.75">
      <c r="J72">
        <f t="shared" si="6"/>
        <v>0</v>
      </c>
      <c r="K72">
        <f t="shared" si="7"/>
        <v>0</v>
      </c>
      <c r="L72">
        <f t="shared" si="8"/>
        <v>0</v>
      </c>
    </row>
    <row r="73" spans="10:12" ht="12.75">
      <c r="J73">
        <f t="shared" si="6"/>
        <v>0</v>
      </c>
      <c r="K73">
        <f t="shared" si="7"/>
        <v>0</v>
      </c>
      <c r="L73">
        <f t="shared" si="8"/>
        <v>0</v>
      </c>
    </row>
    <row r="74" spans="10:12" ht="12.75">
      <c r="J74">
        <f t="shared" si="6"/>
        <v>0</v>
      </c>
      <c r="K74">
        <f t="shared" si="7"/>
        <v>0</v>
      </c>
      <c r="L74">
        <f t="shared" si="8"/>
        <v>0</v>
      </c>
    </row>
    <row r="75" spans="10:12" ht="12.75">
      <c r="J75">
        <f t="shared" si="6"/>
        <v>0</v>
      </c>
      <c r="K75">
        <f t="shared" si="7"/>
        <v>0</v>
      </c>
      <c r="L75">
        <f t="shared" si="8"/>
        <v>0</v>
      </c>
    </row>
    <row r="76" spans="10:12" ht="12.75">
      <c r="J76">
        <f t="shared" si="6"/>
        <v>0</v>
      </c>
      <c r="K76">
        <f t="shared" si="7"/>
        <v>0</v>
      </c>
      <c r="L76">
        <f t="shared" si="8"/>
        <v>0</v>
      </c>
    </row>
    <row r="77" spans="10:12" ht="12.75">
      <c r="J77">
        <f t="shared" si="6"/>
        <v>0</v>
      </c>
      <c r="K77">
        <f t="shared" si="7"/>
        <v>0</v>
      </c>
      <c r="L77">
        <f t="shared" si="8"/>
        <v>0</v>
      </c>
    </row>
    <row r="78" spans="10:12" ht="12.75">
      <c r="J78">
        <f t="shared" si="6"/>
        <v>0</v>
      </c>
      <c r="K78">
        <f t="shared" si="7"/>
        <v>0</v>
      </c>
      <c r="L78">
        <f t="shared" si="8"/>
        <v>0</v>
      </c>
    </row>
    <row r="79" spans="10:12" ht="12.75">
      <c r="J79">
        <f t="shared" si="6"/>
        <v>0</v>
      </c>
      <c r="K79">
        <f t="shared" si="7"/>
        <v>0</v>
      </c>
      <c r="L79">
        <f t="shared" si="8"/>
        <v>0</v>
      </c>
    </row>
    <row r="80" spans="10:12" ht="12.75">
      <c r="J80">
        <f t="shared" si="6"/>
        <v>0</v>
      </c>
      <c r="K80">
        <f t="shared" si="7"/>
        <v>0</v>
      </c>
      <c r="L80">
        <f t="shared" si="8"/>
        <v>0</v>
      </c>
    </row>
    <row r="81" spans="10:12" ht="12.75">
      <c r="J81">
        <f t="shared" si="6"/>
        <v>0</v>
      </c>
      <c r="K81">
        <f t="shared" si="7"/>
        <v>0</v>
      </c>
      <c r="L81">
        <f t="shared" si="8"/>
        <v>0</v>
      </c>
    </row>
    <row r="82" spans="10:12" ht="12.75">
      <c r="J82">
        <f t="shared" si="6"/>
        <v>0</v>
      </c>
      <c r="K82">
        <f t="shared" si="7"/>
        <v>0</v>
      </c>
      <c r="L82">
        <f t="shared" si="8"/>
        <v>0</v>
      </c>
    </row>
    <row r="83" spans="10:12" ht="12.75">
      <c r="J83">
        <f t="shared" si="6"/>
        <v>0</v>
      </c>
      <c r="K83">
        <f t="shared" si="7"/>
        <v>0</v>
      </c>
      <c r="L83">
        <f t="shared" si="8"/>
        <v>0</v>
      </c>
    </row>
    <row r="84" spans="10:12" ht="12.75">
      <c r="J84">
        <f t="shared" si="6"/>
        <v>0</v>
      </c>
      <c r="K84">
        <f t="shared" si="7"/>
        <v>0</v>
      </c>
      <c r="L84">
        <f t="shared" si="8"/>
        <v>0</v>
      </c>
    </row>
    <row r="85" spans="10:12" ht="12.75">
      <c r="J85">
        <f t="shared" si="6"/>
        <v>0</v>
      </c>
      <c r="K85">
        <f t="shared" si="7"/>
        <v>0</v>
      </c>
      <c r="L85">
        <f t="shared" si="8"/>
        <v>0</v>
      </c>
    </row>
    <row r="86" spans="10:12" ht="12.75">
      <c r="J86">
        <f t="shared" si="6"/>
        <v>0</v>
      </c>
      <c r="K86">
        <f t="shared" si="7"/>
        <v>0</v>
      </c>
      <c r="L86">
        <f t="shared" si="8"/>
        <v>0</v>
      </c>
    </row>
    <row r="87" spans="10:12" ht="12.75">
      <c r="J87">
        <f t="shared" si="6"/>
        <v>0</v>
      </c>
      <c r="K87">
        <f t="shared" si="7"/>
        <v>0</v>
      </c>
      <c r="L87">
        <f t="shared" si="8"/>
        <v>0</v>
      </c>
    </row>
    <row r="88" spans="10:12" ht="12.75">
      <c r="J88">
        <f t="shared" si="6"/>
        <v>0</v>
      </c>
      <c r="K88">
        <f t="shared" si="7"/>
        <v>0</v>
      </c>
      <c r="L88">
        <f t="shared" si="8"/>
        <v>0</v>
      </c>
    </row>
    <row r="89" spans="10:12" ht="12.75">
      <c r="J89">
        <f t="shared" si="6"/>
        <v>0</v>
      </c>
      <c r="K89">
        <f t="shared" si="7"/>
        <v>0</v>
      </c>
      <c r="L89">
        <f t="shared" si="8"/>
        <v>0</v>
      </c>
    </row>
    <row r="90" spans="10:12" ht="12.75">
      <c r="J90">
        <f t="shared" si="6"/>
        <v>0</v>
      </c>
      <c r="K90">
        <f t="shared" si="7"/>
        <v>0</v>
      </c>
      <c r="L90">
        <f t="shared" si="8"/>
        <v>0</v>
      </c>
    </row>
    <row r="91" spans="10:12" ht="12.75">
      <c r="J91">
        <f t="shared" si="6"/>
        <v>0</v>
      </c>
      <c r="K91">
        <f t="shared" si="7"/>
        <v>0</v>
      </c>
      <c r="L91">
        <f t="shared" si="8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Lidka</cp:lastModifiedBy>
  <cp:lastPrinted>2015-10-07T12:37:03Z</cp:lastPrinted>
  <dcterms:created xsi:type="dcterms:W3CDTF">2013-03-04T07:19:50Z</dcterms:created>
  <dcterms:modified xsi:type="dcterms:W3CDTF">2015-10-07T12:38:13Z</dcterms:modified>
  <cp:category/>
  <cp:version/>
  <cp:contentType/>
  <cp:contentStatus/>
</cp:coreProperties>
</file>